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VEBERIC\Documents\OBČINSKA UPRAVA\Oskrba s pitno vodo-2.faza sistema C\JNaročanje\RD\popisi-popr. 2021-03\"/>
    </mc:Choice>
  </mc:AlternateContent>
  <bookViews>
    <workbookView xWindow="0" yWindow="0" windowWidth="25200" windowHeight="11280" tabRatio="603" activeTab="2"/>
  </bookViews>
  <sheets>
    <sheet name="Rekapitulacija_SKLOP_1" sheetId="9" r:id="rId1"/>
    <sheet name="Splosno" sheetId="19" r:id="rId2"/>
    <sheet name="VV_Segovci_Podgrad" sheetId="16" r:id="rId3"/>
    <sheet name="TV_Odsek_25" sheetId="18" r:id="rId4"/>
  </sheets>
  <definedNames>
    <definedName name="_xlnm.Print_Area" localSheetId="0">Rekapitulacija_SKLOP_1!$A$1:$J$41</definedName>
    <definedName name="_xlnm.Print_Area" localSheetId="1">Splosno!$A$1:$G$23</definedName>
    <definedName name="_xlnm.Print_Area" localSheetId="3">TV_Odsek_25!$A$1:$H$293</definedName>
  </definedNames>
  <calcPr calcId="162913"/>
</workbook>
</file>

<file path=xl/calcChain.xml><?xml version="1.0" encoding="utf-8"?>
<calcChain xmlns="http://schemas.openxmlformats.org/spreadsheetml/2006/main">
  <c r="G175" i="16" l="1"/>
  <c r="G148" i="18" l="1"/>
  <c r="G261" i="18"/>
  <c r="G169" i="18"/>
  <c r="G130" i="16" l="1"/>
  <c r="G78" i="16"/>
  <c r="G149" i="18"/>
  <c r="G147" i="18"/>
  <c r="G218" i="18" l="1"/>
  <c r="G290" i="18" l="1"/>
  <c r="G287" i="18"/>
  <c r="G284" i="18"/>
  <c r="G281" i="18"/>
  <c r="G278" i="18"/>
  <c r="G275" i="18"/>
  <c r="G272" i="18"/>
  <c r="G269" i="18"/>
  <c r="G259" i="18"/>
  <c r="G256" i="18"/>
  <c r="G253" i="18"/>
  <c r="G250" i="18"/>
  <c r="G247" i="18"/>
  <c r="G244" i="18"/>
  <c r="G241" i="18"/>
  <c r="G238" i="18"/>
  <c r="G235" i="18"/>
  <c r="G232" i="18"/>
  <c r="G229" i="18"/>
  <c r="G226" i="18"/>
  <c r="G223" i="18"/>
  <c r="G216" i="18"/>
  <c r="G214" i="18"/>
  <c r="G212" i="18"/>
  <c r="G210" i="18"/>
  <c r="G208" i="18"/>
  <c r="G206" i="18"/>
  <c r="G204" i="18"/>
  <c r="G202" i="18"/>
  <c r="G200" i="18"/>
  <c r="G198" i="18"/>
  <c r="G196" i="18"/>
  <c r="G194" i="18"/>
  <c r="G192" i="18"/>
  <c r="G190" i="18"/>
  <c r="G185" i="18"/>
  <c r="G167" i="18"/>
  <c r="G164" i="18"/>
  <c r="G161" i="18"/>
  <c r="G158" i="18"/>
  <c r="G154" i="18"/>
  <c r="G139" i="18"/>
  <c r="G136" i="18"/>
  <c r="G133" i="18"/>
  <c r="G130" i="18"/>
  <c r="G127" i="18"/>
  <c r="G118" i="18"/>
  <c r="G115" i="18"/>
  <c r="G112" i="18"/>
  <c r="G109" i="18"/>
  <c r="G106" i="18"/>
  <c r="G103" i="18"/>
  <c r="G100" i="18"/>
  <c r="G97" i="18"/>
  <c r="G94" i="18"/>
  <c r="G91" i="18"/>
  <c r="G87" i="18"/>
  <c r="G83" i="18"/>
  <c r="G73" i="18"/>
  <c r="G70" i="18"/>
  <c r="G67" i="18"/>
  <c r="G64" i="18"/>
  <c r="G61" i="18"/>
  <c r="G58" i="18"/>
  <c r="G54" i="18"/>
  <c r="G51" i="18"/>
  <c r="G48" i="18"/>
  <c r="G45" i="18"/>
  <c r="G292" i="18" l="1"/>
  <c r="G263" i="18"/>
  <c r="G171" i="18"/>
  <c r="G141" i="18"/>
  <c r="G120" i="18"/>
  <c r="G145" i="18" s="1"/>
  <c r="G75" i="18"/>
  <c r="G168" i="16"/>
  <c r="G157" i="16"/>
  <c r="G155" i="16"/>
  <c r="G147" i="16"/>
  <c r="G144" i="16"/>
  <c r="G126" i="16"/>
  <c r="G123" i="16"/>
  <c r="G122" i="16"/>
  <c r="G121" i="16"/>
  <c r="G120" i="16"/>
  <c r="G118" i="16"/>
  <c r="G117" i="16"/>
  <c r="G116" i="16"/>
  <c r="G115" i="16"/>
  <c r="G113" i="16"/>
  <c r="G98" i="16"/>
  <c r="G96" i="16"/>
  <c r="G94" i="16"/>
  <c r="G92" i="16"/>
  <c r="G91" i="16"/>
  <c r="G90" i="16"/>
  <c r="G89" i="16"/>
  <c r="G88" i="16"/>
  <c r="G87" i="16"/>
  <c r="G83" i="16"/>
  <c r="G81" i="16"/>
  <c r="G74" i="16"/>
  <c r="G71" i="16"/>
  <c r="G69" i="16"/>
  <c r="G67" i="16"/>
  <c r="G51" i="16"/>
  <c r="G44" i="16"/>
  <c r="G36" i="16"/>
  <c r="G33" i="16"/>
  <c r="G22" i="16"/>
  <c r="G20" i="16"/>
  <c r="G12" i="16"/>
  <c r="G9" i="16"/>
  <c r="G171" i="16" l="1"/>
  <c r="H23" i="9" s="1"/>
  <c r="H22" i="9"/>
  <c r="H18" i="9"/>
  <c r="H17" i="9"/>
  <c r="G132" i="16"/>
  <c r="G20" i="18"/>
  <c r="H36" i="9"/>
  <c r="G18" i="18"/>
  <c r="H35" i="9"/>
  <c r="G176" i="18"/>
  <c r="H33" i="9"/>
  <c r="G146" i="18"/>
  <c r="H31" i="9"/>
  <c r="H30" i="9"/>
  <c r="G144" i="18"/>
  <c r="H29" i="9"/>
  <c r="H24" i="9" l="1"/>
  <c r="G173" i="16"/>
  <c r="G134" i="16"/>
  <c r="H19" i="9"/>
  <c r="H20" i="9" s="1"/>
  <c r="H32" i="9"/>
  <c r="H34" i="9" s="1"/>
  <c r="H37" i="9" s="1"/>
  <c r="H25" i="9" l="1"/>
  <c r="H39" i="9" s="1"/>
  <c r="H40" i="9" s="1"/>
  <c r="H41" i="9" s="1"/>
  <c r="G175" i="18"/>
  <c r="G178" i="18" s="1"/>
  <c r="G16" i="18" s="1"/>
  <c r="G22" i="18" s="1"/>
</calcChain>
</file>

<file path=xl/sharedStrings.xml><?xml version="1.0" encoding="utf-8"?>
<sst xmlns="http://schemas.openxmlformats.org/spreadsheetml/2006/main" count="421" uniqueCount="268">
  <si>
    <t xml:space="preserve">m3  </t>
  </si>
  <si>
    <t>PREDDELA</t>
  </si>
  <si>
    <t>kom</t>
  </si>
  <si>
    <t>m</t>
  </si>
  <si>
    <t>m2</t>
  </si>
  <si>
    <t>ur</t>
  </si>
  <si>
    <t>ZEMELJSKA DELA</t>
  </si>
  <si>
    <t>m3</t>
  </si>
  <si>
    <t>ZUNANJA DELA</t>
  </si>
  <si>
    <t>POVZETEK STROŠKOV</t>
  </si>
  <si>
    <t>SKUPAJ   PREDDELA</t>
  </si>
  <si>
    <t>SKUPAJ  ZEMELJSKA  DELA</t>
  </si>
  <si>
    <t>SKUPAJ  ZUNANJA  DELA</t>
  </si>
  <si>
    <t>OBJEKTI NA CEVOVODU</t>
  </si>
  <si>
    <t>SKUPAJ  OBJEKTI NA CEVOVODU</t>
  </si>
  <si>
    <t>MONTAŽNA DELA</t>
  </si>
  <si>
    <t>kos</t>
  </si>
  <si>
    <t xml:space="preserve">Tlačni preizkus cevovoda </t>
  </si>
  <si>
    <t>ZAKLJUČNA DELA</t>
  </si>
  <si>
    <t>SKUPAJ MONTAŽNA DELA</t>
  </si>
  <si>
    <t>SKUPAJ ZAKLJUČNA DELA</t>
  </si>
  <si>
    <t>Dodatek za izkope v mokrem</t>
  </si>
  <si>
    <t>N DN 80</t>
  </si>
  <si>
    <t>Postavljanje prečnih profilov iz desk na lesenih količkih z niveliranjem in zapisom oznak.</t>
  </si>
  <si>
    <t>Zakoličenje osi cevovoda z niveliranjem ter postavljanjem in zavarovanjem profilov.</t>
  </si>
  <si>
    <t>Varovanje stabilnosti obstoječih drogov za Telekom, JR itd.:</t>
  </si>
  <si>
    <t>Črpanje vode iz gradbene jame med izvajanjem prevezav ter drugih del na obstoječem vodovodu. Vključno z vsemi pomožnimi deli in materiali.</t>
  </si>
  <si>
    <t>Ureditev provizorijev za prehod preko jarka v času gradnje, v skladu s predpisi iz varstva pri delu, z možnostjo prenosa in večkratno uporabo.</t>
  </si>
  <si>
    <t>Vsa izkopna dela in transporti izkopnih materialov se obračunajo po prostornini zemljine v raščenem stanju. Vsa nasipna dela se obračunavajo po prostornini zemljine v vgrajenem stanju.</t>
  </si>
  <si>
    <t>Fino strojno in ročno planiranje dna jarka po globinski zakoličbi nivelete s toč. +-2 cm.</t>
  </si>
  <si>
    <t>Dobava in izdelava peščene posteljice iz peska granulacije 0-4 mm za cevovod, s strojnim nabijanjem do 95% po Proctorju in izravnavo do točnosti +-0,5 cm. Debelina peščene posteljice  je 10 cm, vključno z nabavo in dobavo peš.mat.</t>
  </si>
  <si>
    <t>Dobava in vgrajevanje montažnih betonskih podložk za cestne kape z vsemi pomožnimi deli in prenosi do mesta vgraditve na končno niveleto ceste.</t>
  </si>
  <si>
    <t>Gradbena dela pri navezavi na obstoječi vodovod, vključno s pomožnimi deli za rezanje cevi. Upošt. je prekinitev dobave vode, zapora in praznitev cevovoda.</t>
  </si>
  <si>
    <t>Dobava in polaganje signalnega traka nad cevovodom.</t>
  </si>
  <si>
    <t>Analiza vzorca vode s strani pooblaščene organizacije.</t>
  </si>
  <si>
    <t>-elektro drogovi, PTT drogovi</t>
  </si>
  <si>
    <t>Ročni izkop pri križanju z obstoječimi komunalnimi vodi: mednarodni optični kabel, telekom, NN, VN, obstoječi vodovod.</t>
  </si>
  <si>
    <t>količina</t>
  </si>
  <si>
    <t>F DN 100</t>
  </si>
  <si>
    <t>+ DDV [22%]</t>
  </si>
  <si>
    <t>VODOVOD</t>
  </si>
  <si>
    <t>"NADGRADNJA VODOVODA - SISTEM C, II. faza"</t>
  </si>
  <si>
    <t>"OSKRBA S PITNO VODO POMURJA - SISTEM C"</t>
  </si>
  <si>
    <t>Skupaj</t>
  </si>
  <si>
    <t>zap.        št.</t>
  </si>
  <si>
    <r>
      <t xml:space="preserve">ponudbena           vrednost                          </t>
    </r>
    <r>
      <rPr>
        <sz val="10"/>
        <rFont val="Calibri"/>
        <family val="2"/>
        <charset val="238"/>
        <scheme val="minor"/>
      </rPr>
      <t xml:space="preserve"> [brez DDV]</t>
    </r>
  </si>
  <si>
    <t>Dobava in montaža armatur, vključno z vsem potrebnim spojnim, tesnilnim in pritrdilnim nerjavečim materialom iz NL GGG 400 z epoksi zaščito minimalne debeline 250 mikronov, PN 16, ISO 2537.</t>
  </si>
  <si>
    <t xml:space="preserve">Nabava, dobava in izdelava spodnjega ustroja ceste iz tampona 0 - 32 s strojnim komprimiranjem  do zbitosti 95% po Proctorju, planiranjem s točnostjo +-1,0 cm, debeline 30cm.  </t>
  </si>
  <si>
    <t>PREGLEDNA TABELA PONUDBENIH VREDNOSTI</t>
  </si>
  <si>
    <t>zamenjava črpalk</t>
  </si>
  <si>
    <t xml:space="preserve">Demontaža obstoječe črpalke </t>
  </si>
  <si>
    <t>Priključna cev, nivojske sonde in ostala vgrajena oprema ostane v  uporabi za novo črpalko.</t>
  </si>
  <si>
    <t>Dobava in vgradnja nove črpalke</t>
  </si>
  <si>
    <t xml:space="preserve">Predvidena vgradnja potopne vodnjaške črpalke s hladilnim plaščem. Upoštevati priklop naelektrično omrežje. Način delovanja ostane nespremenjen. Vklop glede na količino črpnaja vode v omrežje po izbiri primernih črpalk glede na potrebno količino vode in obratovalne ure.  </t>
  </si>
  <si>
    <t>Obstoječe črpalke se konzervira in shrani v skladišču upravljavca vodovoda (lahko v objektu za ozračevanje vode v Segovcih).</t>
  </si>
  <si>
    <t>Karakteristike črpalke:</t>
  </si>
  <si>
    <t>Q=35 l/s</t>
  </si>
  <si>
    <t>H=50 m</t>
  </si>
  <si>
    <t>P=21 kW</t>
  </si>
  <si>
    <t xml:space="preserve">Sprememba elektronapeljav v obstoječih omaricah in ostala dela po specifikaciji elektronapeljav.  </t>
  </si>
  <si>
    <t xml:space="preserve">Nov NN dovod za nove črpalke - NN kabek EA2Y 4x35 mm2, ozemljilo, potrebna gradbena dela.  </t>
  </si>
  <si>
    <t>kabel</t>
  </si>
  <si>
    <t>valjanec</t>
  </si>
  <si>
    <t>gradbena dela</t>
  </si>
  <si>
    <t>Obstoječe črpalke se konzervira in shrani v skladišču upravljavca vodovoda (lahko v vodarni Podgrad).</t>
  </si>
  <si>
    <t>Q=25 l/s</t>
  </si>
  <si>
    <t>H=25 m</t>
  </si>
  <si>
    <t>P=10,5 kW</t>
  </si>
  <si>
    <t xml:space="preserve">Sprememba elektronapeljav v obstoejčih omaricah in ostala dela po specifikaciji elektronapeljav.  </t>
  </si>
  <si>
    <t>Dobava in vgradnja črpalne naprave  za črpanje vode preko filtrov.</t>
  </si>
  <si>
    <t>Skupna kapaciteta naprave je:</t>
  </si>
  <si>
    <t>Obstoječa:</t>
  </si>
  <si>
    <t>Q=252 m3/h, H=40 m, P=4x15 kW</t>
  </si>
  <si>
    <t>Dodatna:</t>
  </si>
  <si>
    <t>Q=180 m3/h, H=40 m, P=(2+2)x11 kW</t>
  </si>
  <si>
    <t>(dve črpalki  sta  v rezervi)</t>
  </si>
  <si>
    <t xml:space="preserve">Skupna kapaciteta naprave je: </t>
  </si>
  <si>
    <t>Q=432 m3/h (120 l/s)</t>
  </si>
  <si>
    <t>H=40 m</t>
  </si>
  <si>
    <t>P=4x15+2x11 kW</t>
  </si>
  <si>
    <t xml:space="preserve">Naprava je opremljena s frekvenčno regulacijo. </t>
  </si>
  <si>
    <t>Predvideno je krmiljenje pretoka, ki mora biti enak kot dotok v bazen za ozonacijo.</t>
  </si>
  <si>
    <t xml:space="preserve">Referenčni pretok je pretok iz posameznega črpališča, merjen na merilcu pretoka pred dotokom v bazen.  </t>
  </si>
  <si>
    <t>Cevni material in montažna dela:</t>
  </si>
  <si>
    <t>odrez jeklene cevi DN 200 in demontaža na tlačni strani vgrajene naprave</t>
  </si>
  <si>
    <t xml:space="preserve">Izdelava posebnega T kosa DN 200/200 je jeklene cevi AISI 304, varjenje 2 prirobnic, privaritev na tlačno cev DN 200 in montaža na cevovode črpalne naprave. </t>
  </si>
  <si>
    <t>Izdelava FF kosa DN 200, L=800 mm za povezavo med sesalnima vodoma obeh črpalnih naprav, upoštevati dobavo in varjenje dveh prirobnic DN 200.</t>
  </si>
  <si>
    <t>Elektrika:</t>
  </si>
  <si>
    <t xml:space="preserve">Dobava in položitev dovodnega NN kabla od priključne omarice do črpalne naprave in ostala dela po specifikaciji elektronapeljav (L=20 m).  </t>
  </si>
  <si>
    <t xml:space="preserve">Priključitev na NN omrežje in zagon </t>
  </si>
  <si>
    <t>Krmiljenje:</t>
  </si>
  <si>
    <t xml:space="preserve">Razna dela pri avtomatiki  in nadgradnja krmiljenja </t>
  </si>
  <si>
    <t>Ločitev dotokov iz črpališča Segovci in črpališča Podgrad</t>
  </si>
  <si>
    <t>Demontaža jeklenega loka DN 200</t>
  </si>
  <si>
    <t>Demontaža obstoječih cevni povezav na dotoku DN 150, upoštevati odrez cevi.</t>
  </si>
  <si>
    <t xml:space="preserve">Dobava materiala in izdelava cevnih povezav iz jeklenih cevi AISI 304 / EN 1.4301 z upoštevanjem razreza na segmente, ter varjenjem lokov, prirobnic in cevi. </t>
  </si>
  <si>
    <t>Jeklene cevi AISI 304:</t>
  </si>
  <si>
    <t>d 219.1x3.0 mm</t>
  </si>
  <si>
    <t>d 168.3x3.0 mm</t>
  </si>
  <si>
    <t>ravna varilna prirobnica PN 6 DN 150</t>
  </si>
  <si>
    <t>ravna varilna prirobnica PN 6 DN 200</t>
  </si>
  <si>
    <t>jekleni varilni lok 90˚ d 219.1x3.0 mm</t>
  </si>
  <si>
    <t>jekleni varilni lok 90˚ d 168.3x3.0 mm</t>
  </si>
  <si>
    <t xml:space="preserve">Dobava in vgradnja zasuna z ročnim kolesom DN 150 (F4) PN 6 med dotokom iz Segovcev in Podgrada. </t>
  </si>
  <si>
    <t xml:space="preserve">Dobava in vgradnja medprirobnične zaporne lopute DN 200 PN 6 na povezavi med cevovodoma iz Segovcev in Podgrada. </t>
  </si>
  <si>
    <t>Dobava in vgradnja črpalne naprave  za črpanje vode v vodovodno omrežje Gornja Radgona - Radenci</t>
  </si>
  <si>
    <t>Q=252 m3/h, H=60 m, P=4x22 kW</t>
  </si>
  <si>
    <t>Q=126 m3/h, H=60 m, P=(2+2)x15 kW</t>
  </si>
  <si>
    <t>(dve črpalki sta v rezervi)</t>
  </si>
  <si>
    <t>Q=378 m3/h (105 l/s)</t>
  </si>
  <si>
    <t>H=60 m</t>
  </si>
  <si>
    <t>P=4x22+2x15 kW</t>
  </si>
  <si>
    <t>Predvideno je krmiljenje na nastavljen izhodni tlak. Pretok se spreminja glede na porabo v omrežju. Izklop naprave je  ob polnem rezervoarju (Norički  Vrh). Vklop naprave  je ob padcu nivoja v rezervoarju.</t>
  </si>
  <si>
    <t>odrez jeklene cevi DN 200 in demontaža na tlačni in sesalni strani vgrajene naprave</t>
  </si>
  <si>
    <t xml:space="preserve">Izdelava odcepa za dovod vode na dodatno črpalno napravo iz cevi AISI 304, razrez, varjenje  prirobnic in lokov, montaža na cevovode črpalne naprave. </t>
  </si>
  <si>
    <t>jeklena cev AISI 304 d 219.1x3.0 mm</t>
  </si>
  <si>
    <t xml:space="preserve">Dobava in vgradnja zasuna z ročnim kolesom DN 200 (F4) PN 6 na dotoku na dodatno črpalno napravo. Izrez odprtine DN 150 na obstoječi cevi.  </t>
  </si>
  <si>
    <t>jeklena cev AISI 304 d 168.3x3.0 mm</t>
  </si>
  <si>
    <t>jeklena redukcija d 219.1x3.0 /d 168.3x3.0 mm</t>
  </si>
  <si>
    <t xml:space="preserve">Dobava in položitev dovodnega NN kabla od priključne omarice do črpalne naprave in ostala dela po specifikaciji elektronapeljav.  </t>
  </si>
  <si>
    <t>Priključitev na NN omrežje in zagon</t>
  </si>
  <si>
    <t>Črpališče Paričjak</t>
  </si>
  <si>
    <t xml:space="preserve">Demontaža obstoječih črpalk </t>
  </si>
  <si>
    <t>Demontirane črpalke in pripadajoče elemente se odpelje na deponijo upravljavca vodovoda.</t>
  </si>
  <si>
    <t>Dobava in vgradnja novih črpalke</t>
  </si>
  <si>
    <t xml:space="preserve">Predvidena vgradnja  novih črpalk z možnostjo nastavitve na manjši predtlak. Upoštevati priklop na električno omrežje.  Vklop in izklop  glede na nivo vode v vodohranu Kapelski Vrh.  Črpalki obratujeta izmenični. Upoštevati vgradnjo potrebnih vodovodnih armatur in izvedbo cevnih povezav.   </t>
  </si>
  <si>
    <t xml:space="preserve">Obstoječe črpalke se konzervira in shrani v skladišču upravljavca vodovoda. </t>
  </si>
  <si>
    <t>Q=18 m3/h (5 l/s)</t>
  </si>
  <si>
    <t>H=70 m</t>
  </si>
  <si>
    <t xml:space="preserve">Izdelava krmiljenja črpalk v črpališču Paričjak glede na gladino vode v vodohranu Kapelski Vrh, ureditev oskrbe porabnikov po tlačnem cevovodu.  </t>
  </si>
  <si>
    <t>telemetrija v čraplišču Paričjak</t>
  </si>
  <si>
    <t>krmilnik  T box</t>
  </si>
  <si>
    <t>zvezni merilnik tlaka</t>
  </si>
  <si>
    <t>Vodovodni jašek Šratovci</t>
  </si>
  <si>
    <t xml:space="preserve">Krmiljenje dotoka v VH Radenski vrh </t>
  </si>
  <si>
    <t>Namestitev ventila in ureditev krmiljenja dotoka v vodohran glede na nivo vode v vodohranu</t>
  </si>
  <si>
    <t>poz.</t>
  </si>
  <si>
    <t>opis dela - postavka</t>
  </si>
  <si>
    <t>enota mere</t>
  </si>
  <si>
    <t>cena na enoto</t>
  </si>
  <si>
    <t xml:space="preserve">Predvidena vgradnja potopne vodnjaške črpalke s hladilnim plaščem. Upoštevati priklop na električno omrežje. Način delovanja ostane nespremenjen. Vklop glede na količino črpanja vode v omrežje po izbiri primernih črpalk glede na potrebno količino vode in obratovalne ure.  </t>
  </si>
  <si>
    <t>ČRPALIŠČE SEGOVCI</t>
  </si>
  <si>
    <t>Zamenjava črpalk</t>
  </si>
  <si>
    <t>ČRPALIŠČE PODGRAD</t>
  </si>
  <si>
    <t>VODARNA PODGRAD</t>
  </si>
  <si>
    <t>UREDITVE NA OBSTOJEČEM VODOVODNEM OMREŽJU</t>
  </si>
  <si>
    <t>VODOVODNI JAŠEK ŠRATOVCI</t>
  </si>
  <si>
    <t>Vgradnja ventila z elektromotornim pogonom</t>
  </si>
  <si>
    <t>ČRPALIŠČE SEGOVCI, zamenjava črpalk</t>
  </si>
  <si>
    <t>ČRPALIŠČE PODGRAD, zamenjava črpalk</t>
  </si>
  <si>
    <t>Skupaj Vodni vir Segovci - Podgrad</t>
  </si>
  <si>
    <t>Skupaj ureditve na obstoječem vodovodnem omrežju</t>
  </si>
  <si>
    <t>SKUPAJ VODNI VIR SEGOVCI - PODGRAD + UREDITVE NA OBSTOJEČEM OMREŽJU</t>
  </si>
  <si>
    <t>VODNI VIR SEGOVCI  - PODGRAD</t>
  </si>
  <si>
    <t>Skupaj Ureditve na obstoječem vodovodnem omrežju</t>
  </si>
  <si>
    <t>SKUPAJ POVEČANJE OBRATOVALNE VARNOSTI VODNEGA VIRA PODGRAD - SEGOVCI</t>
  </si>
  <si>
    <r>
      <t>1.2 TRANSPORTNI VODOVOD</t>
    </r>
    <r>
      <rPr>
        <sz val="11"/>
        <rFont val="Calibri"/>
        <family val="2"/>
        <charset val="238"/>
        <scheme val="minor"/>
      </rPr>
      <t xml:space="preserve"> (odsek 25, Vodovod Gornja Radgona)</t>
    </r>
  </si>
  <si>
    <t>ODSEK 25.0</t>
  </si>
  <si>
    <t xml:space="preserve">GRADBENA DELA </t>
  </si>
  <si>
    <t>SKUPAJ</t>
  </si>
  <si>
    <t>1. GRADBENA DELA   ZA CEVOVOD</t>
  </si>
  <si>
    <t>skupaj  brez ddv</t>
  </si>
  <si>
    <t>Priprava gradbišča in dostopov do trase z vsemi potrebnimi deli in materiali.</t>
  </si>
  <si>
    <t>Zakoličba  obstoječih komunalnih vodov in zaščita teh vodov in nadzor nad izvedbo križanj.</t>
  </si>
  <si>
    <t>Rezanje asfaltnih površin z motorno rezilko ne glede na sestavo, debeline do 10 cm.</t>
  </si>
  <si>
    <t>Rušenje asfaltnih površin ne glede na setavo - debeline do 10 cm, vključno z nakladanjem in transportom na trajno deponijo, upoštevani tudi stroški deponije.</t>
  </si>
  <si>
    <t xml:space="preserve">Zavarovanje gradbišča med gradnjo vključno s pridobivanjem dovoljenja za delno zaporo ceste in prometno signalizacijo: letve, opozorilne vrvice, dvostranska zaščitna ograja, znaki, svetlobna telesa, eventuelna semaforizacija, vključno z odstranitvijo prometne signalizacije. Ograja se postavi na rob delovnega pasa, da ne moti delovnega procesa. Velja za vzdolžne in prečne prekope cestišča. Vključno z izdelavo elaborata zapore cest. </t>
  </si>
  <si>
    <t>Kombinirani strojno - ročni izkop jarka s širino dna 1.00 m, globine do 2.0 m, naklon brežin, 75° izkop z odmetom na stran, 1.0 m od roba jarka.</t>
  </si>
  <si>
    <t>- izkop v terenu I. - III. Kategorije.</t>
  </si>
  <si>
    <t>m3    I. - III. kat.</t>
  </si>
  <si>
    <t>- izkop v terenu IV. Kategorije.</t>
  </si>
  <si>
    <t>m3    IV. kat.</t>
  </si>
  <si>
    <t>Dobava in izdelava zasipa ob cevi do temena s peskom 0-4 mm, komprimacijo do 95% po Proctorju.</t>
  </si>
  <si>
    <t>Dobava in izdelava zasipa do 30 cm nad cevjo,  s peskom 0 - 16 mm, komprimacijo do 95% po Proctorju.</t>
  </si>
  <si>
    <t xml:space="preserve">Dobava in strojni zasip jarka za cevovod z gramoznim materialom za cestogradnjo, s strojnim komprimiranjem s težkimi komprimacijskimi sredstvi v plasteh po 20 cm, do zbitosti, to je do 95% po Proctorju. Obvezno je izvesti meritve utrjenosti spodnjega ustroja!! Skladno s TSC.                                                              </t>
  </si>
  <si>
    <t>Čiščenje utrjene/odrezkane obstoječe podlage pred pobrzigom ter dobava in pobrizg podlage z bitumensko emulzijo 0,6 kg/m2.</t>
  </si>
  <si>
    <t>Dobava in strojno vgrajevanje nosilnega - obrabnega asfaltnega sloja iz bitudrobirja debeline do 7 cm.</t>
  </si>
  <si>
    <t>Dobava in strojno vgrajevanje obrabnega asfaltnega sloja po izvedbi gradbeno-montažnih del, vključno z vsem mat. in delom, debeline do 4 cm, tudi preko preostalega dela ceste.</t>
  </si>
  <si>
    <t>1.1  PREDDELA</t>
  </si>
  <si>
    <t>1.2  ZEMELJSKA DELA</t>
  </si>
  <si>
    <t xml:space="preserve">1.3  ZUNANJA DELA  </t>
  </si>
  <si>
    <t>SKUPAJ  GRADBENA DELA</t>
  </si>
  <si>
    <t>Dobava in vgrajevanje betona C 12/15 v nearmirane konstrukcije;z vsemi pomožnimi deli in prenosi do mesta vgraditve</t>
  </si>
  <si>
    <t>- za sidrne bloke N in Q kolen in T kom 0.25 m3/kom</t>
  </si>
  <si>
    <t>Dobava, izkop ter betoniranje temelja drogov signalnih tablic za označevanje zasunov, zračnikov in hidrantov. Poraba betona do 0,25 m3 po komadu.</t>
  </si>
  <si>
    <t>Gradbena dela pri izvedbi križanja predvidene vodovodne cevi z obstoječimi kanalizacijskimi cevmi. Križanje je izvesti skladno z detajlom iz projekta (zaščitna cev, obbetoniranje, ponovna vzpostavitev v obstoječe stanje ob morebitni porušitvi obstoječe kanalizacije). Skupaj z vsemi potrebnimi deli, materiali in transporti.</t>
  </si>
  <si>
    <t>REKAPITULACIJA STROŠKOV GRADBENIH DEL</t>
  </si>
  <si>
    <t>1.1, 1.2, 1.3 SKUPAJ GRADBENA DELA</t>
  </si>
  <si>
    <t xml:space="preserve">1.4  OBJEKTI NA CEVOVODU </t>
  </si>
  <si>
    <t>2. MONTAŽNA DELA</t>
  </si>
  <si>
    <t>Duktilna cev NL DN300, VRS spoj ali enakovredno</t>
  </si>
  <si>
    <t>E DN 300</t>
  </si>
  <si>
    <t>F DN 300</t>
  </si>
  <si>
    <t>FF DN 80x1000</t>
  </si>
  <si>
    <t>F DN 300x1000</t>
  </si>
  <si>
    <t>FFr DN 300/100</t>
  </si>
  <si>
    <t xml:space="preserve">FFK DN 300/45° </t>
  </si>
  <si>
    <t>T DN 300/300</t>
  </si>
  <si>
    <t>T DN 300/80</t>
  </si>
  <si>
    <t>EV zasun DN 300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</si>
  <si>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100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</si>
  <si>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80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</si>
  <si>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Zaščita kablov, ki prečkajo traso vodovoda s prerezano PE80 cevjo Ø 90 PN10 L=3 m</t>
  </si>
  <si>
    <t xml:space="preserve">Dezinfekcija in izpiranje cevovoda, ki ga izvede za to pristojni zavod, vključno s pridobitvijo atesta o izvedenem klornem šoku. </t>
  </si>
  <si>
    <r>
      <t xml:space="preserve">Dobava in montaža aluminijastih drogov s tablicami za označevanje hidrantov, zasunov in zračnikov. Stebriček Al </t>
    </r>
    <r>
      <rPr>
        <sz val="12"/>
        <rFont val="Arial"/>
        <family val="2"/>
        <charset val="238"/>
      </rPr>
      <t>Ø</t>
    </r>
    <r>
      <rPr>
        <sz val="12"/>
        <rFont val="Arial CE"/>
        <family val="2"/>
        <charset val="238"/>
      </rPr>
      <t>50.</t>
    </r>
  </si>
  <si>
    <t>3.   ZAKLJUČNA DELA</t>
  </si>
  <si>
    <t>Projektatski nadzor med izvedbo.</t>
  </si>
  <si>
    <t>Geotehnični nadzor gradbenega jarka v času gradnje</t>
  </si>
  <si>
    <t>Odstranitev obstoječih drogov in tablic za označevanje obstoječih zasunov in hidrantov. Skupaj z vsemi potrebnimi deli, materiali in transportom na trajno deponijo, upoštevani so stroški deponije.</t>
  </si>
  <si>
    <t>Preddela</t>
  </si>
  <si>
    <t>Zemeljska dela</t>
  </si>
  <si>
    <t>Zunanja dela</t>
  </si>
  <si>
    <t>Skupaj Gradbena dela</t>
  </si>
  <si>
    <t>Objekti na cevovodu</t>
  </si>
  <si>
    <t>Montažna dela</t>
  </si>
  <si>
    <t>Zaključna dela</t>
  </si>
  <si>
    <r>
      <t xml:space="preserve">SKUPAJ TRANSPORTNI VODOVOD </t>
    </r>
    <r>
      <rPr>
        <sz val="10"/>
        <rFont val="Calibri"/>
        <family val="2"/>
        <charset val="238"/>
        <scheme val="minor"/>
      </rPr>
      <t>(odsek 25, Vodovod Gornja Radgona)</t>
    </r>
  </si>
  <si>
    <t>SKUPAJ SKLOP 1 [brez DDV]</t>
  </si>
  <si>
    <t>SKUPAJ SKLOP 1 [z DDV]</t>
  </si>
  <si>
    <r>
      <t xml:space="preserve">REKAPITULACIJA   STROŠKOV ZA </t>
    </r>
    <r>
      <rPr>
        <b/>
        <sz val="16"/>
        <color rgb="FFFF0000"/>
        <rFont val="Arial CE"/>
        <charset val="238"/>
      </rPr>
      <t>TRANSPORTNI VODOVOD</t>
    </r>
  </si>
  <si>
    <t>zap. številka</t>
  </si>
  <si>
    <t>Strojni in ročni sondažni izkop pri navezavi na obstoječi vodovod in križanju z obstoječimi komunalnimi vodi: plinovod, optični kabel, telekom, NN, VN, obstoječi vodovod in HP vodovod.</t>
  </si>
  <si>
    <t>Izdelava geodetskega načrta novega stanja izvedenih del.</t>
  </si>
  <si>
    <t>Izdelava elaborata za vpis v uradne evidence v 3 izvodih (izvede upravljavec vodovoda).</t>
  </si>
  <si>
    <t>komplet</t>
  </si>
  <si>
    <t>Prenos geodetskega načrta v okolje operativnega katastra infrastrukture upravljavca (izvede upravljavec vodovoda).</t>
  </si>
  <si>
    <t>Izdelava PID-a v skladu z GZ in dopolnitvami, ter po zahtevah upravljalca vodovoda (4x v tiskani obliki in 2x v elektronski obliki).</t>
  </si>
  <si>
    <t>Nadzor upravljalca vodovoda med izvedbo del.</t>
  </si>
  <si>
    <t>Razna nepredvidena dela (ocena 3%)</t>
  </si>
  <si>
    <r>
      <rPr>
        <sz val="12"/>
        <rFont val="Calibri"/>
        <family val="2"/>
        <charset val="238"/>
        <scheme val="minor"/>
      </rPr>
      <t xml:space="preserve">SKLOP 1:                                                                                                                                                                          </t>
    </r>
    <r>
      <rPr>
        <b/>
        <sz val="12"/>
        <rFont val="Calibri"/>
        <family val="2"/>
        <charset val="238"/>
        <scheme val="minor"/>
      </rPr>
      <t xml:space="preserve">POVEČANJE OBRATOVALNE VARNOSTI VODNEGA VIRA SEGOVCI - PODGRAD                                                                                   </t>
    </r>
    <r>
      <rPr>
        <sz val="12"/>
        <rFont val="Calibri"/>
        <family val="2"/>
        <charset val="238"/>
        <scheme val="minor"/>
      </rPr>
      <t xml:space="preserve">in                                                                                                                                                                           </t>
    </r>
    <r>
      <rPr>
        <b/>
        <sz val="12"/>
        <rFont val="Calibri"/>
        <family val="2"/>
        <charset val="238"/>
        <scheme val="minor"/>
      </rPr>
      <t xml:space="preserve">TRANSPORTNI VODOVOD </t>
    </r>
    <r>
      <rPr>
        <sz val="12"/>
        <rFont val="Calibri"/>
        <family val="2"/>
        <charset val="238"/>
        <scheme val="minor"/>
      </rPr>
      <t>(odsek 25, Vodovod Gornja Radgona)</t>
    </r>
  </si>
  <si>
    <t>1.1 POVEČANJE OBRATOVALNE VARNOSTI VODNEGA VIRA SEGOVCI - PODGRAD</t>
  </si>
  <si>
    <t>Povečanje kapacitete vodnega vira Segovci - Podgrad na 120 l/s (70 l/s + 50 l/s)</t>
  </si>
  <si>
    <t xml:space="preserve">Dobava (vključno z vsem montažnim in spojnim materialom ter tesnili), transport, polaganje in montaža cevi iz nodularne litine izdelane po SIST EN 545:2011.
Cevi morajo biti dobavljene s standardnim spojem min. klase C50 (kot. npr. TYTON ali STD ali enakovredno) in razstavljivim sidrnim spojem (kot npr. VRS spoj ali enakovredno z dvojnim utorom, kjer notranji utor služi za tesnenje, zunanji pa za varovanje z zatiči oz. varovalno objemko v primeru rezanja cevi ali enakovredno) in EPDM tesnilom. 
Cevi  morajo biti na zunanji strani zaščitene z aktivno galvansko zaščito Zn+Al v razmerju 85% Zn + 15% Al) debeline 400 g/m² ter premazane z pokrivnim nanosom modre barve, ki omogoča vgradnjo tudi v agresivnejšo zemljino.
Notranjost cevi je zaščitena s cementno oblogo CEM II ali CEM III. 
Cevi morajo biti skladne z aktualnimi standardi namenjenimi za stik s pitno vodo (priloženo mora biti dokazilo). 
V primeru rezanja cevi, je potrebno zarobiti cev in jo premazati z dvokomponentno barvo, kot to predvideva standard EN545, ki jo mora zagotoviti proizvajalec cevi.
</t>
  </si>
  <si>
    <t xml:space="preserve">Dobava in montaža fazonskih kosov iz duktilne litine GGG 400, PN16 v skladu z SIST EN 545:2011, z zunanjo in notranjo epoksi zaščito  min. debeline 250 mikronov, ki omogoča vgradnjo tudi v agresivnejšo zemljino, vključno z vsem potrebnim spojnim in pritrdilnim nerjavečim materialom, opremljeni z odgovarjajočimi tesnili v skladu z EN 681-1. 
Fazonski kosi morajo biti skladni z aktualnimi standardi namenjenimi za stik s pitno vodo (priloženo mora biti dokazilo). 
Proizvajalec fazonskih kosov (obojične in prirobnične) mora imeti GSK certifikat  (priloženo mora biti dokazilo).
Obojčni fazonski kosi morajo imeti standardni spojem (kot. npr. TYTON ali STD ali enakovredno) in razstavljivim sidrnim spojem (kot npr. VRS spoj ali enakovredno z dvojnim utorom, kjer notranji utor služi za tesnenje, zunanji pa za varovanje z zatiči oz. varovalno objemko v primeru rezanja cevi ali enakovredno) in morajo biti zaradi zagotavljanja kvalitete in daljše življenjske dobe od istega proizvajalca kot cevi.
</t>
  </si>
  <si>
    <t>MMA DN 300/80 - VRS spoj ali enakovredno</t>
  </si>
  <si>
    <t>MMK DN 300/22°  - VRS spoj ali enakovredno</t>
  </si>
  <si>
    <t>MMK DN 300/30°  - VRS spoj ali enakovredno</t>
  </si>
  <si>
    <t>MMK DN 300/45°  - VRS spoj ali enakovredno</t>
  </si>
  <si>
    <t>Vmesni kos DN300</t>
  </si>
  <si>
    <t>Ovalna cestna kapa nastavljiva - za podzemni hidrant ali zračnik, ohišje kape in pokrov iz NL, bitumensko in dodatno protikorozijsko epoxi zaščitena. Pokrov  v   celoti  odstranljiv.</t>
  </si>
  <si>
    <t>Odzračevalna garnitura DN 80, tipa Hawle 992F/S ali enakovredna, za vgradnjo v zemljo na prirobnični spoj. Delovno območje od 1 - 16 bar. Ustrezati mora standardu SIST EN 10174-4.</t>
  </si>
  <si>
    <t>Hidrant podzemni DN 80. Telo podzemnega hidranta mora biti iz duktilne litine GGG 400, z epoxy zaščito 200 mikronov. Hidrant mora biti opremljen z izpustno odprtino po kateri odteče stoječa voda iz hidranta. Ustrezati morajo standardu SIST EN 14339:2005.</t>
  </si>
  <si>
    <t>Cestna kapa nastavljiva - za zasune, ohišje kape in pokrov iz NL, bitumensko in dodatno protikorozijsko epoxi zaščitena. Pokrov v celoti odstranljiv.</t>
  </si>
  <si>
    <t>ENOTNA CENA MORA VSEBOVATI:</t>
  </si>
  <si>
    <t>- vsa potrebna pripravljalna dela,</t>
  </si>
  <si>
    <t>- vso potrebno delo oz. dela, potrebna za dokončanje gradnje,</t>
  </si>
  <si>
    <t>- ves potreben glavni, pomožni, pritrdilni in vezni material,</t>
  </si>
  <si>
    <t>- gradbena pomoč pri montažnih delih,</t>
  </si>
  <si>
    <t>- vse potrebne transportne stroške do mesta vgradnje, na mestu vgradnje (gradbišču) in za potrebe same vgradnje,</t>
  </si>
  <si>
    <t>- skladiščenje materiala na gradbišču,</t>
  </si>
  <si>
    <t>- atestiranje vseh materialov in dokazovanje kvalitete z atesti,</t>
  </si>
  <si>
    <t>- usklajevanje z dokumentacijo za gradbeno dovoljenje, projektom za izvedbo ter posvetovanje s projektantom,</t>
  </si>
  <si>
    <t>- terminsko usklajevanje del z ostalimi izvajalci na objektu,</t>
  </si>
  <si>
    <t>- čiščenje prostorov in gradbišča po končanih delih, vključno z odvozom odpadnega materiala na stalno deponijo ter</t>
  </si>
  <si>
    <t xml:space="preserve">  strošek deponiranja,</t>
  </si>
  <si>
    <t>- vso potrebno higiensko tehnično in zdravstveno preventivo zaščite delavcev na gradbišču,</t>
  </si>
  <si>
    <t xml:space="preserve">  vključno s prevozom na in iz gradbišča,</t>
  </si>
  <si>
    <t>- faznost oz. terminski plan izgradnje objekta ter vse ostale zahteve in določila, navedena</t>
  </si>
  <si>
    <t xml:space="preserve">  v poglavju 3.7.4. Ponudbeni predračun iz Razpisne dokumentacije za izbiro izvajalca gradnje.</t>
  </si>
  <si>
    <t xml:space="preserve">Vsi artikli, ki bodo v stiku s pitno vodo zagotavljajo živilsko neoporečnost.
Vsi artikli  zagotavljajo kvaliteto zahtevano po standardu.
Za vse zgoraj specificirane materiale v ponudbi je potrebno napisati ime proizvajalca, tip artikla in priložiti tehnični list, izjavo o lastnostih (ZGPro-1, Ur.l.RS, št.82/2013) ter pripadajoči certifikat o skladnost proizvodov s standardom in  v kolikor so materiali v stiku s pitno vodo tudi poročilo, ki se nanaša na Izjavo o skladnosti za stik s pitno vodo.
</t>
  </si>
  <si>
    <t xml:space="preserve">Pri gradnji je potrebno upoštevati "TEHNIČNI PRAVILNIK o javnem vodovodu Sistema C ter uporabljati </t>
  </si>
  <si>
    <t>materiale in opremo v skladu z navedbami iz Tehničnega pravilnika.</t>
  </si>
  <si>
    <t>Razna nepredvidena dela - ocena 10 % (obračun po dejanskih stroških)</t>
  </si>
  <si>
    <t>Strojni izkop zgornjega ustroja asfaltne ceste širine do 2 m, globine do 0.40 m, z nakladanjem na prevozno sredstvo in odvoz na trajno deponijo, vključno z razplaniranjem na deponiji in vsemi stroški deponije.</t>
  </si>
  <si>
    <t>Strojno nakladanje viška materiala na prevozno sredstvo in odvoz na trajno deponijo, vključno z razplaniranjem na deponiji in vsemi stroški deponije - od izkopa jarka in kom. vodov.</t>
  </si>
  <si>
    <t>Brazdanje obstoječega asfalta, strojno nakladanje na kamion in odvoz odvečnega materiala na deponijo oddaljeno do 15 km, vključno stroški deponije.</t>
  </si>
  <si>
    <t>Razna nepredvidena dela na obstoječem vodovodnem omrežju- ocena 10 % (obračun po dejanskih stroških)</t>
  </si>
  <si>
    <t>Razna nepredvidena dela Vodni vir Segovci - Podgrad- ocena 10 % (obračun po dejanskih stroških)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</si>
</sst>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
    <numFmt numFmtId="166" formatCode="m\o\n\th\ d\,\ yyyy"/>
    <numFmt numFmtId="167" formatCode="#,##0.00;[Red]#,##0.00"/>
  </numFmts>
  <fonts count="44" x14ac:knownFonts="1">
    <font>
      <sz val="12"/>
      <name val="Courier"/>
      <charset val="238"/>
    </font>
    <font>
      <sz val="1"/>
      <color indexed="8"/>
      <name val="Courier"/>
      <family val="3"/>
    </font>
    <font>
      <b/>
      <sz val="1"/>
      <color indexed="8"/>
      <name val="Courier"/>
      <family val="3"/>
    </font>
    <font>
      <sz val="12"/>
      <name val="Arial CE"/>
      <family val="2"/>
      <charset val="238"/>
    </font>
    <font>
      <sz val="12"/>
      <color indexed="8"/>
      <name val="Arial CE"/>
      <family val="2"/>
      <charset val="238"/>
    </font>
    <font>
      <b/>
      <sz val="12"/>
      <name val="Arial CE"/>
      <family val="2"/>
      <charset val="238"/>
    </font>
    <font>
      <b/>
      <sz val="12"/>
      <color indexed="8"/>
      <name val="Arial CE"/>
      <family val="2"/>
      <charset val="238"/>
    </font>
    <font>
      <b/>
      <sz val="14"/>
      <name val="Arial CE"/>
      <family val="2"/>
      <charset val="238"/>
    </font>
    <font>
      <sz val="14"/>
      <name val="Arial CE"/>
      <family val="2"/>
      <charset val="238"/>
    </font>
    <font>
      <b/>
      <sz val="14"/>
      <name val="Arial"/>
      <family val="2"/>
    </font>
    <font>
      <b/>
      <sz val="12"/>
      <name val="Arial"/>
      <family val="2"/>
      <charset val="238"/>
    </font>
    <font>
      <sz val="11"/>
      <name val="Arial CE"/>
      <charset val="238"/>
    </font>
    <font>
      <sz val="12"/>
      <name val="Courier"/>
      <family val="3"/>
    </font>
    <font>
      <sz val="11"/>
      <name val="Arial CE"/>
      <family val="2"/>
      <charset val="238"/>
    </font>
    <font>
      <b/>
      <sz val="12"/>
      <name val="Arial"/>
      <family val="2"/>
    </font>
    <font>
      <sz val="12"/>
      <name val="Arial"/>
      <family val="2"/>
    </font>
    <font>
      <sz val="11"/>
      <color theme="1"/>
      <name val="Calibri"/>
      <family val="2"/>
      <charset val="238"/>
      <scheme val="minor"/>
    </font>
    <font>
      <sz val="12"/>
      <name val="Arial"/>
      <family val="2"/>
      <charset val="238"/>
    </font>
    <font>
      <b/>
      <sz val="14"/>
      <name val="Arial"/>
      <family val="2"/>
      <charset val="238"/>
    </font>
    <font>
      <b/>
      <sz val="10"/>
      <name val="Arial"/>
      <family val="2"/>
      <charset val="238"/>
    </font>
    <font>
      <sz val="10"/>
      <name val="Arial"/>
      <family val="2"/>
      <charset val="238"/>
    </font>
    <font>
      <sz val="12"/>
      <name val="Calibri"/>
      <family val="2"/>
      <charset val="238"/>
      <scheme val="minor"/>
    </font>
    <font>
      <sz val="10"/>
      <name val="Calibri"/>
      <family val="2"/>
      <charset val="238"/>
      <scheme val="minor"/>
    </font>
    <font>
      <b/>
      <sz val="10"/>
      <name val="Calibri"/>
      <family val="2"/>
      <charset val="238"/>
      <scheme val="minor"/>
    </font>
    <font>
      <b/>
      <sz val="12"/>
      <name val="Calibri"/>
      <family val="2"/>
      <charset val="238"/>
      <scheme val="minor"/>
    </font>
    <font>
      <b/>
      <sz val="11"/>
      <name val="Calibri"/>
      <family val="2"/>
      <charset val="238"/>
      <scheme val="minor"/>
    </font>
    <font>
      <sz val="11"/>
      <name val="Calibri"/>
      <family val="2"/>
      <charset val="238"/>
      <scheme val="minor"/>
    </font>
    <font>
      <b/>
      <sz val="12"/>
      <name val="Courier"/>
      <family val="3"/>
    </font>
    <font>
      <b/>
      <sz val="12"/>
      <name val="Courier"/>
      <charset val="238"/>
    </font>
    <font>
      <sz val="12"/>
      <name val="Courier"/>
      <charset val="238"/>
    </font>
    <font>
      <b/>
      <sz val="16"/>
      <name val="Arial CE"/>
      <family val="2"/>
      <charset val="238"/>
    </font>
    <font>
      <b/>
      <sz val="16"/>
      <name val="Arial"/>
      <family val="2"/>
    </font>
    <font>
      <b/>
      <sz val="14"/>
      <color indexed="8"/>
      <name val="Arial CE"/>
      <family val="2"/>
      <charset val="238"/>
    </font>
    <font>
      <sz val="14"/>
      <color indexed="8"/>
      <name val="Arial CE"/>
      <family val="2"/>
      <charset val="238"/>
    </font>
    <font>
      <sz val="12"/>
      <name val="Arial CE"/>
      <charset val="238"/>
    </font>
    <font>
      <sz val="12"/>
      <color indexed="10"/>
      <name val="Arial CE"/>
      <family val="2"/>
      <charset val="238"/>
    </font>
    <font>
      <b/>
      <sz val="16"/>
      <color rgb="FFFF0000"/>
      <name val="Arial CE"/>
      <charset val="238"/>
    </font>
    <font>
      <b/>
      <sz val="8"/>
      <name val="Arial"/>
      <family val="2"/>
      <charset val="238"/>
    </font>
    <font>
      <b/>
      <sz val="8"/>
      <name val="Arial CE"/>
      <family val="2"/>
      <charset val="238"/>
    </font>
    <font>
      <b/>
      <sz val="10"/>
      <name val="Courier"/>
      <charset val="238"/>
    </font>
    <font>
      <sz val="14"/>
      <color rgb="FFFF0000"/>
      <name val="Arial CE"/>
      <family val="2"/>
      <charset val="238"/>
    </font>
    <font>
      <sz val="12"/>
      <color rgb="FFFF0000"/>
      <name val="Arial CE"/>
      <family val="2"/>
      <charset val="238"/>
    </font>
    <font>
      <sz val="10"/>
      <color rgb="FFFF0000"/>
      <name val="Arial"/>
      <family val="2"/>
      <charset val="238"/>
    </font>
    <font>
      <b/>
      <sz val="10"/>
      <color rgb="FFFF0000"/>
      <name val="Arial"/>
      <family val="2"/>
      <charset val="238"/>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35">
    <border>
      <left/>
      <right/>
      <top/>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s>
  <cellStyleXfs count="11">
    <xf numFmtId="0" fontId="0" fillId="0" borderId="0"/>
    <xf numFmtId="166" fontId="1" fillId="0" borderId="0">
      <protection locked="0"/>
    </xf>
    <xf numFmtId="164" fontId="1" fillId="0" borderId="0">
      <protection locked="0"/>
    </xf>
    <xf numFmtId="165" fontId="2" fillId="0" borderId="0">
      <protection locked="0"/>
    </xf>
    <xf numFmtId="165" fontId="2" fillId="0" borderId="0">
      <protection locked="0"/>
    </xf>
    <xf numFmtId="0" fontId="16" fillId="0" borderId="0"/>
    <xf numFmtId="0" fontId="12" fillId="0" borderId="0"/>
    <xf numFmtId="165" fontId="1" fillId="0" borderId="1">
      <protection locked="0"/>
    </xf>
    <xf numFmtId="0" fontId="20" fillId="0" borderId="0"/>
    <xf numFmtId="0" fontId="11" fillId="0" borderId="0"/>
    <xf numFmtId="0" fontId="12" fillId="0" borderId="0"/>
  </cellStyleXfs>
  <cellXfs count="352">
    <xf numFmtId="0" fontId="0" fillId="0" borderId="0" xfId="0"/>
    <xf numFmtId="0" fontId="3" fillId="0" borderId="0" xfId="0" applyFont="1"/>
    <xf numFmtId="0" fontId="3" fillId="0" borderId="0" xfId="0" applyFont="1" applyBorder="1"/>
    <xf numFmtId="0" fontId="4" fillId="0" borderId="0" xfId="0" applyFont="1" applyFill="1" applyBorder="1"/>
    <xf numFmtId="0" fontId="3" fillId="0" borderId="0" xfId="0" applyFont="1" applyFill="1"/>
    <xf numFmtId="0" fontId="3" fillId="0" borderId="0" xfId="0" applyFont="1" applyFill="1" applyBorder="1"/>
    <xf numFmtId="0" fontId="5" fillId="0" borderId="0" xfId="0" applyFont="1" applyFill="1"/>
    <xf numFmtId="4" fontId="3" fillId="0" borderId="0" xfId="0" applyNumberFormat="1" applyFont="1" applyBorder="1"/>
    <xf numFmtId="4" fontId="3" fillId="0" borderId="0" xfId="0" applyNumberFormat="1" applyFont="1" applyFill="1" applyBorder="1"/>
    <xf numFmtId="4" fontId="5" fillId="0" borderId="0" xfId="0" applyNumberFormat="1" applyFont="1" applyFill="1" applyBorder="1"/>
    <xf numFmtId="4" fontId="3" fillId="0" borderId="2" xfId="0" applyNumberFormat="1" applyFont="1" applyFill="1" applyBorder="1"/>
    <xf numFmtId="4" fontId="3" fillId="0" borderId="0" xfId="0" applyNumberFormat="1" applyFont="1" applyFill="1" applyBorder="1" applyProtection="1"/>
    <xf numFmtId="4" fontId="3" fillId="0" borderId="0" xfId="0" applyNumberFormat="1" applyFont="1"/>
    <xf numFmtId="4" fontId="3" fillId="0" borderId="0" xfId="0" applyNumberFormat="1" applyFont="1" applyFill="1"/>
    <xf numFmtId="0" fontId="19" fillId="0" borderId="6" xfId="0" applyFont="1" applyBorder="1" applyAlignment="1">
      <alignment horizontal="center"/>
    </xf>
    <xf numFmtId="0" fontId="17" fillId="0" borderId="0" xfId="0" applyFont="1" applyAlignment="1">
      <alignment horizontal="center" vertical="top"/>
    </xf>
    <xf numFmtId="0" fontId="17" fillId="0" borderId="0" xfId="0" applyFont="1" applyFill="1" applyAlignment="1">
      <alignment horizontal="center" vertical="top"/>
    </xf>
    <xf numFmtId="4" fontId="4" fillId="0" borderId="0" xfId="0" applyNumberFormat="1" applyFont="1" applyFill="1" applyBorder="1"/>
    <xf numFmtId="4" fontId="5" fillId="0" borderId="0" xfId="0" applyNumberFormat="1" applyFont="1" applyFill="1"/>
    <xf numFmtId="4" fontId="3" fillId="0" borderId="0" xfId="0" applyNumberFormat="1" applyFont="1" applyBorder="1" applyAlignment="1">
      <alignment horizontal="right"/>
    </xf>
    <xf numFmtId="4" fontId="3" fillId="0" borderId="0" xfId="0" applyNumberFormat="1" applyFont="1" applyFill="1" applyBorder="1" applyAlignment="1">
      <alignment horizontal="right"/>
    </xf>
    <xf numFmtId="4" fontId="3" fillId="0" borderId="0" xfId="0" applyNumberFormat="1" applyFont="1" applyFill="1" applyAlignment="1">
      <alignment horizontal="right"/>
    </xf>
    <xf numFmtId="0" fontId="3" fillId="0" borderId="0" xfId="0" applyFont="1" applyProtection="1">
      <protection locked="0"/>
    </xf>
    <xf numFmtId="0" fontId="20" fillId="0" borderId="0" xfId="0" applyFont="1"/>
    <xf numFmtId="0" fontId="21" fillId="0" borderId="0" xfId="0" applyFont="1"/>
    <xf numFmtId="0" fontId="22" fillId="0" borderId="0" xfId="0" applyFont="1"/>
    <xf numFmtId="0" fontId="0" fillId="0" borderId="9" xfId="0" applyBorder="1"/>
    <xf numFmtId="0" fontId="21" fillId="0" borderId="0" xfId="0" applyFont="1" applyBorder="1"/>
    <xf numFmtId="0" fontId="24" fillId="0" borderId="26" xfId="0" applyFont="1" applyBorder="1"/>
    <xf numFmtId="0" fontId="27" fillId="0" borderId="0" xfId="0" applyFont="1"/>
    <xf numFmtId="0" fontId="27" fillId="0" borderId="9" xfId="0" applyFont="1" applyBorder="1"/>
    <xf numFmtId="4" fontId="0" fillId="0" borderId="0" xfId="0" applyNumberFormat="1"/>
    <xf numFmtId="0" fontId="24" fillId="0" borderId="0" xfId="0" applyFont="1" applyAlignment="1">
      <alignment horizontal="center" vertical="center"/>
    </xf>
    <xf numFmtId="0" fontId="24" fillId="0" borderId="0" xfId="0" applyFont="1" applyBorder="1"/>
    <xf numFmtId="0" fontId="0" fillId="0" borderId="0" xfId="0" applyAlignment="1"/>
    <xf numFmtId="0" fontId="20" fillId="0" borderId="0" xfId="8" applyAlignment="1">
      <alignment horizontal="right"/>
    </xf>
    <xf numFmtId="4" fontId="20" fillId="0" borderId="0" xfId="8" applyNumberFormat="1"/>
    <xf numFmtId="0" fontId="20" fillId="0" borderId="0" xfId="8"/>
    <xf numFmtId="0" fontId="20" fillId="0" borderId="0" xfId="8" applyFont="1" applyAlignment="1">
      <alignment horizontal="left"/>
    </xf>
    <xf numFmtId="0" fontId="20" fillId="0" borderId="0" xfId="8" applyFont="1"/>
    <xf numFmtId="0" fontId="20" fillId="0" borderId="0" xfId="8" applyFont="1" applyAlignment="1">
      <alignment horizontal="right"/>
    </xf>
    <xf numFmtId="0" fontId="20" fillId="0" borderId="0" xfId="8" applyAlignment="1">
      <alignment horizontal="left"/>
    </xf>
    <xf numFmtId="0" fontId="20" fillId="0" borderId="0" xfId="8" applyFont="1" applyAlignment="1">
      <alignment wrapText="1"/>
    </xf>
    <xf numFmtId="0" fontId="20" fillId="0" borderId="0" xfId="8" applyFont="1" applyAlignment="1">
      <alignment vertical="top" wrapText="1"/>
    </xf>
    <xf numFmtId="0" fontId="19" fillId="0" borderId="0" xfId="8" applyFont="1" applyAlignment="1">
      <alignment wrapText="1"/>
    </xf>
    <xf numFmtId="0" fontId="20" fillId="0" borderId="0" xfId="8" applyAlignment="1">
      <alignment wrapText="1"/>
    </xf>
    <xf numFmtId="0" fontId="19" fillId="0" borderId="0" xfId="8" applyFont="1" applyAlignment="1">
      <alignment vertical="top" wrapText="1"/>
    </xf>
    <xf numFmtId="0" fontId="20" fillId="0" borderId="0" xfId="8" applyAlignment="1">
      <alignment horizontal="right" vertical="top"/>
    </xf>
    <xf numFmtId="4" fontId="20" fillId="0" borderId="0" xfId="8" applyNumberFormat="1" applyAlignment="1">
      <alignment vertical="top"/>
    </xf>
    <xf numFmtId="0" fontId="20" fillId="0" borderId="0" xfId="8" applyAlignment="1">
      <alignment vertical="top"/>
    </xf>
    <xf numFmtId="0" fontId="20" fillId="0" borderId="0" xfId="8" applyFont="1" applyAlignment="1">
      <alignment horizontal="center"/>
    </xf>
    <xf numFmtId="0" fontId="20" fillId="0" borderId="0" xfId="8" applyAlignment="1">
      <alignment horizontal="center"/>
    </xf>
    <xf numFmtId="0" fontId="19" fillId="0" borderId="6" xfId="8" applyFont="1" applyBorder="1" applyAlignment="1">
      <alignment horizontal="center"/>
    </xf>
    <xf numFmtId="0" fontId="20" fillId="0" borderId="14" xfId="8" applyBorder="1"/>
    <xf numFmtId="4" fontId="19" fillId="0" borderId="6" xfId="0" applyNumberFormat="1" applyFont="1" applyBorder="1" applyAlignment="1">
      <alignment horizontal="center"/>
    </xf>
    <xf numFmtId="4" fontId="0" fillId="0" borderId="0" xfId="0" applyNumberFormat="1" applyAlignment="1"/>
    <xf numFmtId="0" fontId="20" fillId="0" borderId="0" xfId="8" applyAlignment="1">
      <alignment horizontal="center" vertical="top"/>
    </xf>
    <xf numFmtId="4" fontId="19" fillId="0" borderId="7" xfId="8" applyNumberFormat="1" applyFont="1" applyBorder="1"/>
    <xf numFmtId="1" fontId="3" fillId="0" borderId="0" xfId="0" applyNumberFormat="1" applyFont="1" applyFill="1" applyAlignment="1" applyProtection="1">
      <alignment horizontal="justify" vertical="center"/>
    </xf>
    <xf numFmtId="0" fontId="7" fillId="0" borderId="0" xfId="0" applyFont="1" applyFill="1" applyAlignment="1">
      <alignment horizontal="justify" vertical="center"/>
    </xf>
    <xf numFmtId="4" fontId="7" fillId="0" borderId="0" xfId="0" applyNumberFormat="1" applyFont="1" applyFill="1"/>
    <xf numFmtId="0" fontId="7" fillId="0" borderId="0" xfId="0" applyFont="1" applyFill="1"/>
    <xf numFmtId="4" fontId="7" fillId="0" borderId="0" xfId="0" applyNumberFormat="1" applyFont="1" applyFill="1" applyBorder="1"/>
    <xf numFmtId="4" fontId="7" fillId="0" borderId="0" xfId="0" applyNumberFormat="1" applyFont="1" applyFill="1" applyBorder="1" applyAlignment="1">
      <alignment horizontal="right"/>
    </xf>
    <xf numFmtId="0" fontId="18" fillId="0" borderId="0" xfId="0" applyFont="1" applyFill="1" applyAlignment="1">
      <alignment horizontal="justify" vertical="center"/>
    </xf>
    <xf numFmtId="0" fontId="7" fillId="0" borderId="2" xfId="0" applyFont="1" applyFill="1" applyBorder="1" applyAlignment="1">
      <alignment horizontal="justify" vertical="center"/>
    </xf>
    <xf numFmtId="4" fontId="7" fillId="0" borderId="2" xfId="0" applyNumberFormat="1" applyFont="1" applyFill="1" applyBorder="1"/>
    <xf numFmtId="0" fontId="7" fillId="0" borderId="2" xfId="0" applyFont="1" applyFill="1" applyBorder="1"/>
    <xf numFmtId="4" fontId="7" fillId="0" borderId="2" xfId="0" applyNumberFormat="1" applyFont="1" applyFill="1" applyBorder="1" applyAlignment="1">
      <alignment horizontal="right"/>
    </xf>
    <xf numFmtId="0" fontId="7" fillId="0" borderId="3" xfId="0" applyFont="1" applyFill="1" applyBorder="1" applyAlignment="1">
      <alignment horizontal="justify" vertical="center"/>
    </xf>
    <xf numFmtId="4" fontId="7" fillId="0" borderId="3" xfId="0" applyNumberFormat="1" applyFont="1" applyFill="1" applyBorder="1"/>
    <xf numFmtId="0" fontId="7" fillId="0" borderId="3" xfId="0" applyFont="1" applyFill="1" applyBorder="1"/>
    <xf numFmtId="4" fontId="7" fillId="0" borderId="3" xfId="0" applyNumberFormat="1" applyFont="1" applyFill="1" applyBorder="1" applyAlignment="1">
      <alignment horizontal="right"/>
    </xf>
    <xf numFmtId="1" fontId="3" fillId="0" borderId="0" xfId="0" applyNumberFormat="1" applyFont="1" applyFill="1" applyAlignment="1">
      <alignment horizontal="justify" vertical="center"/>
    </xf>
    <xf numFmtId="0" fontId="3" fillId="0" borderId="0" xfId="0" applyFont="1" applyFill="1" applyAlignment="1">
      <alignment horizontal="justify" vertical="center"/>
    </xf>
    <xf numFmtId="0" fontId="31" fillId="0" borderId="0" xfId="0" applyFont="1" applyFill="1" applyAlignment="1">
      <alignment horizontal="justify" vertical="center"/>
    </xf>
    <xf numFmtId="4" fontId="9" fillId="0" borderId="0" xfId="0" applyNumberFormat="1" applyFont="1" applyFill="1"/>
    <xf numFmtId="0" fontId="9" fillId="0" borderId="0" xfId="0" applyFont="1" applyFill="1"/>
    <xf numFmtId="4" fontId="9" fillId="0" borderId="0" xfId="0" applyNumberFormat="1" applyFont="1" applyFill="1" applyBorder="1"/>
    <xf numFmtId="4" fontId="9" fillId="0" borderId="0" xfId="0" applyNumberFormat="1" applyFont="1" applyFill="1" applyBorder="1" applyAlignment="1">
      <alignment horizontal="right"/>
    </xf>
    <xf numFmtId="0" fontId="30" fillId="0" borderId="0" xfId="0" applyFont="1" applyFill="1" applyAlignment="1">
      <alignment horizontal="justify"/>
    </xf>
    <xf numFmtId="4" fontId="30" fillId="0" borderId="0" xfId="0" applyNumberFormat="1" applyFont="1" applyFill="1" applyAlignment="1"/>
    <xf numFmtId="0" fontId="30" fillId="0" borderId="0" xfId="0" applyFont="1" applyFill="1" applyAlignment="1"/>
    <xf numFmtId="0" fontId="3" fillId="0" borderId="0" xfId="0" applyFont="1" applyFill="1" applyAlignment="1">
      <alignment horizontal="justify" vertical="center" wrapText="1"/>
    </xf>
    <xf numFmtId="167" fontId="15" fillId="0" borderId="0" xfId="0" applyNumberFormat="1" applyFont="1" applyFill="1" applyBorder="1" applyAlignment="1" applyProtection="1">
      <alignment vertical="top"/>
    </xf>
    <xf numFmtId="0" fontId="3" fillId="0" borderId="0" xfId="0" quotePrefix="1" applyFont="1" applyFill="1" applyAlignment="1">
      <alignment horizontal="justify" vertical="center" wrapText="1"/>
    </xf>
    <xf numFmtId="1" fontId="3" fillId="0" borderId="0" xfId="0" applyNumberFormat="1" applyFont="1" applyFill="1" applyBorder="1" applyAlignment="1" applyProtection="1">
      <alignment horizontal="justify" vertical="center"/>
    </xf>
    <xf numFmtId="1" fontId="14" fillId="0" borderId="0" xfId="0" applyNumberFormat="1" applyFont="1" applyFill="1" applyAlignment="1">
      <alignment horizontal="justify" vertical="center"/>
    </xf>
    <xf numFmtId="4" fontId="14" fillId="0" borderId="0" xfId="0" applyNumberFormat="1" applyFont="1" applyFill="1"/>
    <xf numFmtId="0" fontId="14" fillId="0" borderId="0" xfId="0" applyFont="1" applyFill="1"/>
    <xf numFmtId="4" fontId="3" fillId="0" borderId="0" xfId="0" applyNumberFormat="1" applyFont="1" applyFill="1" applyAlignment="1">
      <alignment wrapText="1"/>
    </xf>
    <xf numFmtId="0" fontId="3" fillId="0" borderId="0" xfId="0" applyFont="1" applyFill="1" applyAlignment="1">
      <alignment wrapText="1"/>
    </xf>
    <xf numFmtId="4" fontId="3" fillId="0" borderId="0" xfId="0" applyNumberFormat="1" applyFont="1" applyFill="1" applyBorder="1" applyAlignment="1">
      <alignment horizontal="right" wrapText="1"/>
    </xf>
    <xf numFmtId="0" fontId="3" fillId="0" borderId="2" xfId="0" applyFont="1" applyFill="1" applyBorder="1" applyAlignment="1">
      <alignment horizontal="justify" vertical="center"/>
    </xf>
    <xf numFmtId="167" fontId="15" fillId="0" borderId="2" xfId="0" applyNumberFormat="1" applyFont="1" applyFill="1" applyBorder="1" applyAlignment="1" applyProtection="1">
      <alignment vertical="top"/>
    </xf>
    <xf numFmtId="4" fontId="3" fillId="0" borderId="2" xfId="0" applyNumberFormat="1" applyFont="1" applyFill="1" applyBorder="1" applyAlignment="1">
      <alignment horizontal="right"/>
    </xf>
    <xf numFmtId="0" fontId="3" fillId="0" borderId="0" xfId="0" applyFont="1" applyFill="1" applyBorder="1" applyAlignment="1">
      <alignment horizontal="justify" vertical="center"/>
    </xf>
    <xf numFmtId="0" fontId="5" fillId="0" borderId="3" xfId="0" applyFont="1" applyFill="1" applyBorder="1" applyAlignment="1">
      <alignment horizontal="justify" vertical="center"/>
    </xf>
    <xf numFmtId="4" fontId="5" fillId="0" borderId="3" xfId="0" applyNumberFormat="1" applyFont="1" applyFill="1" applyBorder="1"/>
    <xf numFmtId="0" fontId="5" fillId="0" borderId="3" xfId="0" applyFont="1" applyFill="1" applyBorder="1"/>
    <xf numFmtId="4" fontId="5" fillId="0" borderId="3" xfId="0" applyNumberFormat="1" applyFont="1" applyFill="1" applyBorder="1" applyAlignment="1">
      <alignment horizontal="right"/>
    </xf>
    <xf numFmtId="0" fontId="32" fillId="0" borderId="0" xfId="0" applyFont="1" applyFill="1" applyBorder="1" applyAlignment="1">
      <alignment horizontal="justify" vertical="center"/>
    </xf>
    <xf numFmtId="4" fontId="32" fillId="0" borderId="0" xfId="0" applyNumberFormat="1" applyFont="1" applyFill="1" applyBorder="1"/>
    <xf numFmtId="0" fontId="4" fillId="0" borderId="0" xfId="0" applyFont="1" applyFill="1" applyBorder="1" applyAlignment="1">
      <alignment horizontal="justify" vertical="center"/>
    </xf>
    <xf numFmtId="0" fontId="4" fillId="0" borderId="0" xfId="0" applyFont="1" applyFill="1" applyBorder="1" applyAlignment="1">
      <alignment vertical="top" wrapText="1"/>
    </xf>
    <xf numFmtId="4" fontId="4" fillId="0" borderId="0" xfId="0" applyNumberFormat="1" applyFont="1" applyFill="1" applyBorder="1" applyAlignment="1">
      <alignment vertical="top" wrapText="1"/>
    </xf>
    <xf numFmtId="0" fontId="3" fillId="0" borderId="0" xfId="0" quotePrefix="1" applyFont="1" applyFill="1" applyAlignment="1">
      <alignment horizontal="justify" vertical="center"/>
    </xf>
    <xf numFmtId="1" fontId="3" fillId="0" borderId="0" xfId="0" applyNumberFormat="1" applyFont="1" applyFill="1" applyBorder="1" applyAlignment="1">
      <alignment horizontal="justify" vertical="center"/>
    </xf>
    <xf numFmtId="0" fontId="3" fillId="0" borderId="0" xfId="0" applyFont="1" applyFill="1" applyBorder="1" applyAlignment="1">
      <alignment horizontal="justify" vertical="center" wrapText="1"/>
    </xf>
    <xf numFmtId="0" fontId="3" fillId="0" borderId="2" xfId="0" applyFont="1" applyFill="1" applyBorder="1"/>
    <xf numFmtId="4" fontId="5" fillId="0" borderId="3" xfId="0" applyNumberFormat="1" applyFont="1" applyFill="1" applyBorder="1" applyProtection="1"/>
    <xf numFmtId="0" fontId="6" fillId="0" borderId="0" xfId="0" applyFont="1" applyFill="1" applyBorder="1"/>
    <xf numFmtId="4" fontId="5" fillId="0" borderId="0" xfId="0" applyNumberFormat="1" applyFont="1" applyFill="1" applyBorder="1" applyAlignment="1">
      <alignment horizontal="right"/>
    </xf>
    <xf numFmtId="0" fontId="3" fillId="0" borderId="0" xfId="0" applyFont="1" applyFill="1" applyAlignment="1">
      <alignment horizontal="justify" vertical="top" wrapText="1"/>
    </xf>
    <xf numFmtId="0" fontId="3" fillId="0" borderId="0" xfId="0" applyFont="1" applyBorder="1" applyAlignment="1">
      <alignment horizontal="justify" vertical="center"/>
    </xf>
    <xf numFmtId="0" fontId="3" fillId="0" borderId="0" xfId="0" applyFont="1" applyAlignment="1">
      <alignment horizontal="justify" vertical="center" wrapText="1"/>
    </xf>
    <xf numFmtId="0" fontId="5" fillId="0" borderId="0" xfId="0" applyFont="1" applyFill="1" applyBorder="1" applyAlignment="1">
      <alignment horizontal="justify" vertical="center"/>
    </xf>
    <xf numFmtId="0" fontId="5" fillId="0" borderId="0" xfId="0" applyFont="1" applyFill="1" applyBorder="1"/>
    <xf numFmtId="4" fontId="5" fillId="0" borderId="0" xfId="0" applyNumberFormat="1" applyFont="1" applyFill="1" applyBorder="1" applyProtection="1"/>
    <xf numFmtId="0" fontId="3" fillId="0" borderId="0" xfId="0" applyFont="1" applyFill="1" applyBorder="1" applyAlignment="1" applyProtection="1">
      <alignment horizontal="justify" vertical="center"/>
    </xf>
    <xf numFmtId="0" fontId="7" fillId="0" borderId="0" xfId="0" applyFont="1" applyFill="1" applyBorder="1" applyAlignment="1">
      <alignment horizontal="justify" vertical="center"/>
    </xf>
    <xf numFmtId="4" fontId="8" fillId="0" borderId="0" xfId="0" applyNumberFormat="1" applyFont="1" applyFill="1" applyBorder="1"/>
    <xf numFmtId="0" fontId="8" fillId="0" borderId="0" xfId="0" applyFont="1" applyFill="1" applyBorder="1"/>
    <xf numFmtId="4" fontId="8" fillId="0" borderId="0" xfId="0" applyNumberFormat="1" applyFont="1" applyFill="1" applyBorder="1" applyAlignment="1">
      <alignment horizontal="right"/>
    </xf>
    <xf numFmtId="0" fontId="33" fillId="0" borderId="0" xfId="0" applyFont="1" applyFill="1" applyBorder="1" applyAlignment="1" applyProtection="1">
      <alignment horizontal="justify" vertical="center"/>
    </xf>
    <xf numFmtId="4" fontId="33" fillId="0" borderId="0" xfId="0" applyNumberFormat="1" applyFont="1" applyFill="1" applyBorder="1"/>
    <xf numFmtId="4" fontId="8" fillId="0" borderId="0" xfId="0" applyNumberFormat="1" applyFont="1" applyFill="1" applyBorder="1" applyProtection="1"/>
    <xf numFmtId="0" fontId="8" fillId="0" borderId="0" xfId="0" applyFont="1" applyFill="1" applyAlignment="1" applyProtection="1">
      <alignment horizontal="justify" vertical="center"/>
    </xf>
    <xf numFmtId="4" fontId="8" fillId="0" borderId="0" xfId="0" applyNumberFormat="1" applyFont="1" applyFill="1"/>
    <xf numFmtId="0" fontId="8" fillId="0" borderId="0" xfId="0" applyFont="1" applyFill="1"/>
    <xf numFmtId="0" fontId="8" fillId="0" borderId="2" xfId="0" applyFont="1" applyFill="1" applyBorder="1" applyAlignment="1" applyProtection="1">
      <alignment horizontal="justify" vertical="center"/>
    </xf>
    <xf numFmtId="4" fontId="8" fillId="0" borderId="2" xfId="0" applyNumberFormat="1" applyFont="1" applyFill="1" applyBorder="1"/>
    <xf numFmtId="0" fontId="8" fillId="0" borderId="2" xfId="0" applyFont="1" applyFill="1" applyBorder="1"/>
    <xf numFmtId="4" fontId="8" fillId="0" borderId="2" xfId="0" applyNumberFormat="1" applyFont="1" applyFill="1" applyBorder="1" applyAlignment="1">
      <alignment horizontal="right"/>
    </xf>
    <xf numFmtId="0" fontId="8" fillId="0" borderId="4" xfId="0" applyFont="1" applyFill="1" applyBorder="1" applyAlignment="1" applyProtection="1">
      <alignment horizontal="justify" vertical="center"/>
    </xf>
    <xf numFmtId="4" fontId="8" fillId="0" borderId="4" xfId="0" applyNumberFormat="1" applyFont="1" applyFill="1" applyBorder="1"/>
    <xf numFmtId="0" fontId="8" fillId="0" borderId="4" xfId="0" applyFont="1" applyFill="1" applyBorder="1"/>
    <xf numFmtId="4" fontId="8" fillId="0" borderId="4" xfId="0" applyNumberFormat="1" applyFont="1" applyFill="1" applyBorder="1" applyAlignment="1">
      <alignment horizontal="right"/>
    </xf>
    <xf numFmtId="0" fontId="3" fillId="0" borderId="0" xfId="0" quotePrefix="1" applyFont="1" applyAlignment="1" applyProtection="1">
      <alignment horizontal="center" vertical="top"/>
      <protection locked="0"/>
    </xf>
    <xf numFmtId="0" fontId="3" fillId="0" borderId="0" xfId="0" applyFont="1" applyAlignment="1" applyProtection="1">
      <alignment horizontal="justify" vertical="center" wrapText="1"/>
      <protection locked="0"/>
    </xf>
    <xf numFmtId="4" fontId="3" fillId="0" borderId="0" xfId="0" applyNumberFormat="1" applyFont="1" applyProtection="1">
      <protection locked="0"/>
    </xf>
    <xf numFmtId="4" fontId="3" fillId="0" borderId="0" xfId="0" applyNumberFormat="1" applyFont="1" applyBorder="1" applyProtection="1">
      <protection locked="0"/>
    </xf>
    <xf numFmtId="0" fontId="3" fillId="0" borderId="0" xfId="0" applyFont="1" applyAlignment="1" applyProtection="1">
      <alignment horizontal="center" vertical="top"/>
      <protection locked="0"/>
    </xf>
    <xf numFmtId="0" fontId="3" fillId="0" borderId="0" xfId="9" quotePrefix="1" applyFont="1" applyAlignment="1" applyProtection="1">
      <alignment vertical="center"/>
      <protection locked="0"/>
    </xf>
    <xf numFmtId="0" fontId="3" fillId="0" borderId="0" xfId="0" applyFont="1" applyAlignment="1" applyProtection="1">
      <alignment vertical="center"/>
      <protection locked="0"/>
    </xf>
    <xf numFmtId="4" fontId="3" fillId="0" borderId="0" xfId="0" applyNumberFormat="1" applyFont="1" applyFill="1" applyProtection="1"/>
    <xf numFmtId="0" fontId="3" fillId="0" borderId="0" xfId="0" applyFont="1" applyFill="1" applyProtection="1"/>
    <xf numFmtId="0" fontId="34" fillId="0" borderId="0" xfId="0" applyFont="1" applyFill="1" applyAlignment="1">
      <alignment horizontal="justify" vertical="center" wrapText="1"/>
    </xf>
    <xf numFmtId="0" fontId="10" fillId="0" borderId="0" xfId="0" applyFont="1" applyAlignment="1">
      <alignment horizontal="center" vertical="top"/>
    </xf>
    <xf numFmtId="4" fontId="3" fillId="0" borderId="3" xfId="0" applyNumberFormat="1" applyFont="1" applyFill="1" applyBorder="1"/>
    <xf numFmtId="0" fontId="3" fillId="0" borderId="3" xfId="0" applyFont="1" applyFill="1" applyBorder="1"/>
    <xf numFmtId="0" fontId="30" fillId="0" borderId="0" xfId="0" applyFont="1" applyFill="1" applyBorder="1" applyAlignment="1">
      <alignment horizontal="justify" vertical="center"/>
    </xf>
    <xf numFmtId="0" fontId="4" fillId="0" borderId="0" xfId="0" applyFont="1" applyFill="1" applyBorder="1" applyAlignment="1" applyProtection="1">
      <alignment horizontal="justify" vertical="center"/>
    </xf>
    <xf numFmtId="0" fontId="3" fillId="0" borderId="2" xfId="0" applyFont="1" applyFill="1" applyBorder="1" applyAlignment="1" applyProtection="1">
      <alignment horizontal="justify" vertical="center"/>
    </xf>
    <xf numFmtId="4" fontId="3" fillId="0" borderId="2" xfId="0" applyNumberFormat="1" applyFont="1" applyFill="1" applyBorder="1" applyProtection="1"/>
    <xf numFmtId="0" fontId="8" fillId="0" borderId="0" xfId="0" applyFont="1" applyFill="1" applyBorder="1" applyAlignment="1" applyProtection="1">
      <alignment horizontal="justify" vertical="center"/>
    </xf>
    <xf numFmtId="4" fontId="8" fillId="0" borderId="0" xfId="0" applyNumberFormat="1" applyFont="1" applyFill="1" applyBorder="1" applyAlignment="1" applyProtection="1">
      <alignment horizontal="right"/>
    </xf>
    <xf numFmtId="0" fontId="7" fillId="0" borderId="3" xfId="0" applyFont="1" applyFill="1" applyBorder="1" applyAlignment="1" applyProtection="1">
      <alignment horizontal="justify" vertical="center"/>
    </xf>
    <xf numFmtId="4" fontId="7" fillId="0" borderId="3" xfId="0" applyNumberFormat="1" applyFont="1" applyFill="1" applyBorder="1" applyAlignment="1" applyProtection="1">
      <alignment horizontal="right"/>
    </xf>
    <xf numFmtId="0" fontId="30" fillId="0" borderId="0" xfId="0" applyFont="1" applyFill="1" applyAlignment="1">
      <alignment horizontal="justify" vertical="center"/>
    </xf>
    <xf numFmtId="0" fontId="3" fillId="0" borderId="0" xfId="0" applyFont="1" applyFill="1" applyBorder="1" applyAlignment="1" applyProtection="1">
      <alignment horizontal="justify" vertical="top" wrapText="1"/>
    </xf>
    <xf numFmtId="4" fontId="35" fillId="0" borderId="0" xfId="0" applyNumberFormat="1" applyFont="1" applyFill="1" applyBorder="1"/>
    <xf numFmtId="1" fontId="3" fillId="0" borderId="0" xfId="0" applyNumberFormat="1" applyFont="1" applyFill="1" applyBorder="1" applyAlignment="1">
      <alignment horizontal="justify" vertical="center" wrapText="1"/>
    </xf>
    <xf numFmtId="0" fontId="10" fillId="0" borderId="0" xfId="0" applyFont="1" applyFill="1" applyBorder="1" applyAlignment="1">
      <alignment horizontal="justify" vertical="center"/>
    </xf>
    <xf numFmtId="0" fontId="3" fillId="0" borderId="0" xfId="0" applyFont="1" applyBorder="1" applyAlignment="1" applyProtection="1">
      <alignment horizontal="justify" vertical="top" wrapText="1"/>
    </xf>
    <xf numFmtId="0" fontId="3" fillId="3" borderId="0" xfId="0" applyFont="1" applyFill="1" applyBorder="1"/>
    <xf numFmtId="0" fontId="3" fillId="3" borderId="0" xfId="0" applyFont="1" applyFill="1" applyAlignment="1">
      <alignment horizontal="justify" vertical="center"/>
    </xf>
    <xf numFmtId="4" fontId="3" fillId="3" borderId="0" xfId="0" applyNumberFormat="1" applyFont="1" applyFill="1" applyBorder="1"/>
    <xf numFmtId="0" fontId="3" fillId="0" borderId="0" xfId="0" applyFont="1" applyBorder="1" applyAlignment="1">
      <alignment horizontal="justify" vertical="top" wrapText="1"/>
    </xf>
    <xf numFmtId="0" fontId="13" fillId="0" borderId="0" xfId="0" applyFont="1" applyFill="1" applyAlignment="1">
      <alignment horizontal="justify" vertical="center"/>
    </xf>
    <xf numFmtId="4" fontId="13" fillId="0" borderId="0" xfId="0" applyNumberFormat="1" applyFont="1" applyFill="1" applyBorder="1"/>
    <xf numFmtId="0" fontId="13" fillId="0" borderId="0" xfId="0" applyFont="1" applyFill="1"/>
    <xf numFmtId="4" fontId="13" fillId="0" borderId="0" xfId="0" applyNumberFormat="1" applyFont="1" applyFill="1" applyBorder="1" applyAlignment="1">
      <alignment horizontal="right"/>
    </xf>
    <xf numFmtId="4" fontId="3" fillId="0" borderId="0" xfId="0" applyNumberFormat="1"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center"/>
    </xf>
    <xf numFmtId="4" fontId="3" fillId="0" borderId="0" xfId="0" applyNumberFormat="1" applyFont="1" applyFill="1" applyBorder="1" applyAlignment="1" applyProtection="1">
      <alignment horizontal="left"/>
    </xf>
    <xf numFmtId="1" fontId="8" fillId="0" borderId="0" xfId="0" applyNumberFormat="1" applyFont="1" applyFill="1" applyBorder="1" applyAlignment="1">
      <alignment horizontal="justify" vertical="center"/>
    </xf>
    <xf numFmtId="4" fontId="8" fillId="0" borderId="0" xfId="0" applyNumberFormat="1" applyFont="1" applyFill="1" applyBorder="1" applyAlignment="1" applyProtection="1">
      <alignment horizontal="left"/>
    </xf>
    <xf numFmtId="0" fontId="8" fillId="0" borderId="0" xfId="0" applyFont="1" applyFill="1" applyBorder="1" applyAlignment="1">
      <alignment horizontal="center"/>
    </xf>
    <xf numFmtId="1" fontId="7" fillId="0" borderId="0" xfId="0" applyNumberFormat="1" applyFont="1" applyFill="1" applyBorder="1" applyAlignment="1">
      <alignment horizontal="justify" vertical="center"/>
    </xf>
    <xf numFmtId="1" fontId="5" fillId="0" borderId="0" xfId="0" applyNumberFormat="1" applyFont="1" applyFill="1" applyBorder="1" applyAlignment="1">
      <alignment horizontal="justify" vertical="center"/>
    </xf>
    <xf numFmtId="1" fontId="8" fillId="0" borderId="0" xfId="0" applyNumberFormat="1" applyFont="1" applyFill="1" applyAlignment="1">
      <alignment horizontal="justify" vertical="center"/>
    </xf>
    <xf numFmtId="1" fontId="8" fillId="0" borderId="0" xfId="0" applyNumberFormat="1" applyFont="1" applyFill="1" applyBorder="1" applyAlignment="1" applyProtection="1">
      <alignment horizontal="justify" vertical="center"/>
    </xf>
    <xf numFmtId="39" fontId="8" fillId="0" borderId="0" xfId="0" applyNumberFormat="1" applyFont="1" applyFill="1" applyProtection="1"/>
    <xf numFmtId="4" fontId="8" fillId="0" borderId="0" xfId="0" applyNumberFormat="1" applyFont="1" applyFill="1" applyProtection="1"/>
    <xf numFmtId="1" fontId="7" fillId="0" borderId="0" xfId="0" applyNumberFormat="1" applyFont="1" applyFill="1" applyAlignment="1">
      <alignment horizontal="justify" vertical="center"/>
    </xf>
    <xf numFmtId="4" fontId="3" fillId="0" borderId="0" xfId="0" applyNumberFormat="1" applyFont="1" applyBorder="1" applyAlignment="1" applyProtection="1">
      <alignment horizontal="right"/>
    </xf>
    <xf numFmtId="4" fontId="3" fillId="3" borderId="0" xfId="0" applyNumberFormat="1" applyFont="1" applyFill="1" applyBorder="1" applyAlignment="1">
      <alignment horizontal="right"/>
    </xf>
    <xf numFmtId="0" fontId="7" fillId="0" borderId="0" xfId="0" applyFont="1" applyFill="1" applyBorder="1"/>
    <xf numFmtId="0" fontId="37" fillId="0" borderId="6" xfId="0" applyFont="1" applyBorder="1" applyAlignment="1">
      <alignment horizontal="center" vertical="center" wrapText="1"/>
    </xf>
    <xf numFmtId="0" fontId="5" fillId="0" borderId="7" xfId="0" applyFont="1" applyFill="1" applyBorder="1" applyAlignment="1">
      <alignment horizontal="center" vertical="center"/>
    </xf>
    <xf numFmtId="4" fontId="38" fillId="0" borderId="5" xfId="0" applyNumberFormat="1" applyFont="1" applyBorder="1" applyAlignment="1" applyProtection="1">
      <alignment horizontal="center" vertical="center"/>
    </xf>
    <xf numFmtId="0" fontId="38" fillId="0" borderId="6" xfId="0" applyFont="1" applyBorder="1" applyAlignment="1" applyProtection="1">
      <alignment horizontal="center" vertical="center"/>
      <protection locked="0"/>
    </xf>
    <xf numFmtId="4" fontId="38" fillId="0" borderId="6" xfId="0" applyNumberFormat="1" applyFont="1" applyBorder="1" applyAlignment="1" applyProtection="1">
      <alignment horizontal="center" vertical="center"/>
      <protection locked="0"/>
    </xf>
    <xf numFmtId="4" fontId="38" fillId="0" borderId="7" xfId="0" applyNumberFormat="1" applyFont="1" applyBorder="1" applyAlignment="1" applyProtection="1">
      <alignment horizontal="center" vertical="center"/>
    </xf>
    <xf numFmtId="4" fontId="3" fillId="0" borderId="0" xfId="0" applyNumberFormat="1" applyFont="1" applyFill="1" applyBorder="1" applyProtection="1">
      <protection locked="0"/>
    </xf>
    <xf numFmtId="4" fontId="3" fillId="0" borderId="0" xfId="0" applyNumberFormat="1" applyFont="1" applyFill="1" applyProtection="1">
      <protection locked="0"/>
    </xf>
    <xf numFmtId="4" fontId="14" fillId="0" borderId="0" xfId="0" applyNumberFormat="1" applyFont="1" applyFill="1" applyProtection="1">
      <protection locked="0"/>
    </xf>
    <xf numFmtId="4" fontId="3" fillId="0" borderId="0" xfId="0" applyNumberFormat="1" applyFont="1" applyFill="1" applyBorder="1" applyAlignment="1" applyProtection="1">
      <alignment wrapText="1"/>
      <protection locked="0"/>
    </xf>
    <xf numFmtId="4" fontId="3" fillId="0" borderId="2" xfId="0" applyNumberFormat="1" applyFont="1" applyFill="1" applyBorder="1" applyProtection="1">
      <protection locked="0"/>
    </xf>
    <xf numFmtId="0" fontId="3" fillId="0" borderId="2" xfId="0" applyFont="1" applyBorder="1" applyAlignment="1">
      <alignment horizontal="justify" vertical="center"/>
    </xf>
    <xf numFmtId="0" fontId="3" fillId="0" borderId="2" xfId="0" applyFont="1" applyBorder="1"/>
    <xf numFmtId="4" fontId="3" fillId="0" borderId="2" xfId="0" applyNumberFormat="1" applyFont="1" applyBorder="1" applyProtection="1">
      <protection locked="0"/>
    </xf>
    <xf numFmtId="4" fontId="3" fillId="0" borderId="2" xfId="0" applyNumberFormat="1" applyFont="1" applyBorder="1" applyAlignment="1">
      <alignment horizontal="right"/>
    </xf>
    <xf numFmtId="167" fontId="3" fillId="0" borderId="0" xfId="0" applyNumberFormat="1" applyFont="1" applyBorder="1" applyAlignment="1" applyProtection="1">
      <alignment horizontal="right"/>
      <protection locked="0"/>
    </xf>
    <xf numFmtId="0" fontId="3" fillId="0" borderId="0" xfId="0" applyFont="1" applyBorder="1" applyAlignment="1" applyProtection="1">
      <alignment horizontal="right"/>
      <protection locked="0"/>
    </xf>
    <xf numFmtId="4" fontId="3" fillId="3" borderId="0" xfId="0" applyNumberFormat="1" applyFont="1" applyFill="1" applyBorder="1" applyProtection="1">
      <protection locked="0"/>
    </xf>
    <xf numFmtId="4" fontId="3" fillId="0" borderId="0" xfId="0" applyNumberFormat="1" applyFont="1" applyFill="1" applyBorder="1" applyAlignment="1" applyProtection="1">
      <alignment horizontal="left" vertical="top" wrapText="1"/>
      <protection locked="0"/>
    </xf>
    <xf numFmtId="0" fontId="3" fillId="0" borderId="0" xfId="0" applyFont="1" applyAlignment="1">
      <alignment horizontal="justify" vertical="top" wrapText="1"/>
    </xf>
    <xf numFmtId="0" fontId="21" fillId="0" borderId="0" xfId="0" quotePrefix="1" applyFont="1" applyAlignment="1"/>
    <xf numFmtId="0" fontId="21" fillId="0" borderId="0" xfId="0" applyFont="1" applyAlignment="1"/>
    <xf numFmtId="0" fontId="40" fillId="0" borderId="0" xfId="0" applyFont="1" applyFill="1" applyBorder="1" applyAlignment="1">
      <alignment horizontal="justify" vertical="center"/>
    </xf>
    <xf numFmtId="0" fontId="41" fillId="0" borderId="2" xfId="0" applyFont="1" applyFill="1" applyBorder="1" applyAlignment="1">
      <alignment horizontal="justify" vertical="center" wrapText="1"/>
    </xf>
    <xf numFmtId="0" fontId="20" fillId="0" borderId="0" xfId="8" applyAlignment="1">
      <alignment horizontal="left"/>
    </xf>
    <xf numFmtId="0" fontId="41" fillId="0" borderId="0" xfId="0" applyFont="1" applyFill="1" applyAlignment="1">
      <alignment horizontal="justify" vertical="center" wrapText="1"/>
    </xf>
    <xf numFmtId="0" fontId="41" fillId="0" borderId="0" xfId="0" applyFont="1" applyFill="1" applyAlignment="1">
      <alignment horizontal="justify" vertical="top" wrapText="1"/>
    </xf>
    <xf numFmtId="0" fontId="17" fillId="0" borderId="0" xfId="0" applyFont="1" applyAlignment="1">
      <alignment horizontal="center" vertical="center"/>
    </xf>
    <xf numFmtId="0" fontId="0" fillId="0" borderId="0" xfId="0" applyAlignment="1">
      <alignment horizontal="center" vertical="center"/>
    </xf>
    <xf numFmtId="0" fontId="24" fillId="0" borderId="0" xfId="0" applyFont="1" applyAlignment="1">
      <alignment horizontal="center" vertical="center" wrapText="1"/>
    </xf>
    <xf numFmtId="0" fontId="21" fillId="0" borderId="0" xfId="0" applyFont="1" applyAlignment="1">
      <alignment horizontal="center" vertical="center" wrapText="1"/>
    </xf>
    <xf numFmtId="0" fontId="24" fillId="0" borderId="0" xfId="0" applyFont="1" applyAlignment="1">
      <alignment horizontal="center" vertical="center"/>
    </xf>
    <xf numFmtId="0" fontId="21" fillId="0" borderId="0" xfId="0" applyFont="1" applyAlignment="1">
      <alignment horizontal="center" vertical="center"/>
    </xf>
    <xf numFmtId="0" fontId="22" fillId="0" borderId="2" xfId="0" applyFont="1" applyBorder="1" applyAlignment="1"/>
    <xf numFmtId="0" fontId="21" fillId="0" borderId="2" xfId="0" applyFont="1" applyBorder="1" applyAlignment="1"/>
    <xf numFmtId="0" fontId="23" fillId="2" borderId="26"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5" fillId="2" borderId="4" xfId="0" applyFont="1" applyFill="1" applyBorder="1" applyAlignment="1">
      <alignment horizontal="center" vertical="center"/>
    </xf>
    <xf numFmtId="0" fontId="25" fillId="2" borderId="0" xfId="0" applyFont="1" applyFill="1" applyBorder="1" applyAlignment="1">
      <alignment horizontal="center" vertical="center"/>
    </xf>
    <xf numFmtId="0" fontId="23" fillId="2" borderId="20" xfId="0" applyFont="1" applyFill="1" applyBorder="1" applyAlignment="1">
      <alignment horizontal="center" vertical="center" wrapText="1"/>
    </xf>
    <xf numFmtId="0" fontId="24" fillId="2" borderId="19"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14" xfId="0" applyFont="1" applyFill="1" applyBorder="1" applyAlignment="1">
      <alignment horizontal="center" vertical="center" wrapText="1"/>
    </xf>
    <xf numFmtId="0" fontId="24" fillId="0" borderId="17" xfId="0" applyFont="1" applyBorder="1" applyAlignment="1">
      <alignment horizontal="center" vertical="center" wrapText="1"/>
    </xf>
    <xf numFmtId="0" fontId="21" fillId="0" borderId="18" xfId="0" applyFont="1" applyBorder="1" applyAlignment="1"/>
    <xf numFmtId="0" fontId="21" fillId="0" borderId="16" xfId="0" applyFont="1" applyBorder="1" applyAlignment="1"/>
    <xf numFmtId="0" fontId="25" fillId="2" borderId="6" xfId="0" applyFont="1" applyFill="1" applyBorder="1" applyAlignment="1">
      <alignment horizontal="left" vertical="center" wrapText="1"/>
    </xf>
    <xf numFmtId="0" fontId="26" fillId="2" borderId="5" xfId="0" applyFont="1" applyFill="1" applyBorder="1" applyAlignment="1">
      <alignment horizontal="left"/>
    </xf>
    <xf numFmtId="0" fontId="26" fillId="2" borderId="21" xfId="0" applyFont="1" applyFill="1" applyBorder="1" applyAlignment="1">
      <alignment horizontal="left"/>
    </xf>
    <xf numFmtId="0" fontId="22" fillId="0" borderId="0" xfId="0" applyFont="1" applyAlignment="1">
      <alignment horizontal="center" vertical="center"/>
    </xf>
    <xf numFmtId="0" fontId="24" fillId="0" borderId="6" xfId="0" applyFont="1" applyBorder="1" applyAlignment="1">
      <alignment horizontal="center" vertical="center" wrapText="1"/>
    </xf>
    <xf numFmtId="0" fontId="21" fillId="0" borderId="5" xfId="0" applyFont="1" applyBorder="1" applyAlignment="1"/>
    <xf numFmtId="0" fontId="21" fillId="0" borderId="21" xfId="0" applyFont="1" applyBorder="1" applyAlignment="1"/>
    <xf numFmtId="49" fontId="22" fillId="0" borderId="11" xfId="0" applyNumberFormat="1" applyFont="1" applyBorder="1" applyAlignment="1">
      <alignment horizontal="right"/>
    </xf>
    <xf numFmtId="0" fontId="22" fillId="0" borderId="12" xfId="0" applyFont="1" applyBorder="1" applyAlignment="1">
      <alignment horizontal="right"/>
    </xf>
    <xf numFmtId="0" fontId="22" fillId="0" borderId="10" xfId="0" applyFont="1" applyBorder="1" applyAlignment="1">
      <alignment horizontal="right"/>
    </xf>
    <xf numFmtId="4" fontId="22" fillId="0" borderId="23" xfId="0" applyNumberFormat="1" applyFont="1" applyBorder="1" applyAlignment="1"/>
    <xf numFmtId="4" fontId="22" fillId="0" borderId="27" xfId="0" applyNumberFormat="1" applyFont="1" applyBorder="1" applyAlignment="1"/>
    <xf numFmtId="0" fontId="0" fillId="0" borderId="12" xfId="0" applyBorder="1" applyAlignment="1">
      <alignment horizontal="right"/>
    </xf>
    <xf numFmtId="0" fontId="0" fillId="0" borderId="10" xfId="0" applyBorder="1" applyAlignment="1">
      <alignment horizontal="right"/>
    </xf>
    <xf numFmtId="4" fontId="22" fillId="0" borderId="11" xfId="0" applyNumberFormat="1" applyFont="1" applyBorder="1" applyAlignment="1"/>
    <xf numFmtId="0" fontId="0" fillId="0" borderId="10" xfId="0" applyBorder="1" applyAlignment="1"/>
    <xf numFmtId="0" fontId="23" fillId="0" borderId="20" xfId="0" applyFont="1" applyBorder="1" applyAlignment="1">
      <alignment horizontal="right"/>
    </xf>
    <xf numFmtId="0" fontId="39" fillId="0" borderId="4" xfId="0" applyFont="1" applyBorder="1" applyAlignment="1">
      <alignment horizontal="right"/>
    </xf>
    <xf numFmtId="0" fontId="39" fillId="0" borderId="19" xfId="0" applyFont="1" applyBorder="1" applyAlignment="1">
      <alignment horizontal="right"/>
    </xf>
    <xf numFmtId="0" fontId="21" fillId="0" borderId="24" xfId="0" applyFont="1" applyBorder="1" applyAlignment="1"/>
    <xf numFmtId="0" fontId="0" fillId="0" borderId="25" xfId="0" applyBorder="1" applyAlignment="1"/>
    <xf numFmtId="0" fontId="22" fillId="0" borderId="7" xfId="0" applyFont="1" applyBorder="1" applyAlignment="1">
      <alignment horizontal="center"/>
    </xf>
    <xf numFmtId="0" fontId="21" fillId="0" borderId="7" xfId="0" applyFont="1" applyBorder="1" applyAlignment="1"/>
    <xf numFmtId="49" fontId="23" fillId="0" borderId="4" xfId="0" applyNumberFormat="1" applyFont="1" applyBorder="1" applyAlignment="1">
      <alignment horizontal="right"/>
    </xf>
    <xf numFmtId="49" fontId="24" fillId="0" borderId="4" xfId="0" applyNumberFormat="1" applyFont="1" applyBorder="1" applyAlignment="1">
      <alignment horizontal="right"/>
    </xf>
    <xf numFmtId="49" fontId="24" fillId="0" borderId="19" xfId="0" applyNumberFormat="1" applyFont="1" applyBorder="1" applyAlignment="1">
      <alignment horizontal="right"/>
    </xf>
    <xf numFmtId="4" fontId="23" fillId="0" borderId="6" xfId="0" applyNumberFormat="1" applyFont="1" applyBorder="1" applyAlignment="1">
      <alignment horizontal="center"/>
    </xf>
    <xf numFmtId="4" fontId="23" fillId="0" borderId="21" xfId="0" applyNumberFormat="1" applyFont="1" applyBorder="1" applyAlignment="1">
      <alignment horizontal="center"/>
    </xf>
    <xf numFmtId="4" fontId="22" fillId="0" borderId="10" xfId="0" applyNumberFormat="1" applyFont="1" applyBorder="1" applyAlignment="1"/>
    <xf numFmtId="49" fontId="23" fillId="0" borderId="32" xfId="0" applyNumberFormat="1" applyFont="1" applyBorder="1" applyAlignment="1">
      <alignment horizontal="right"/>
    </xf>
    <xf numFmtId="0" fontId="28" fillId="0" borderId="34" xfId="0" applyFont="1" applyBorder="1" applyAlignment="1">
      <alignment horizontal="right"/>
    </xf>
    <xf numFmtId="0" fontId="28" fillId="0" borderId="33" xfId="0" applyFont="1" applyBorder="1" applyAlignment="1">
      <alignment horizontal="right"/>
    </xf>
    <xf numFmtId="4" fontId="23" fillId="0" borderId="32" xfId="0" applyNumberFormat="1" applyFont="1" applyBorder="1" applyAlignment="1">
      <alignment horizontal="center"/>
    </xf>
    <xf numFmtId="0" fontId="28" fillId="0" borderId="33" xfId="0" applyFont="1" applyBorder="1" applyAlignment="1">
      <alignment horizontal="center"/>
    </xf>
    <xf numFmtId="0" fontId="24" fillId="0" borderId="26" xfId="0" applyFont="1" applyBorder="1" applyAlignment="1">
      <alignment horizontal="center" vertical="center" wrapText="1"/>
    </xf>
    <xf numFmtId="0" fontId="0" fillId="0" borderId="15" xfId="0" applyBorder="1" applyAlignment="1">
      <alignment horizontal="center"/>
    </xf>
    <xf numFmtId="0" fontId="0" fillId="0" borderId="8" xfId="0" applyBorder="1" applyAlignment="1">
      <alignment horizontal="center"/>
    </xf>
    <xf numFmtId="49" fontId="23" fillId="0" borderId="29" xfId="0" applyNumberFormat="1" applyFont="1" applyBorder="1" applyAlignment="1">
      <alignment horizontal="right"/>
    </xf>
    <xf numFmtId="0" fontId="28" fillId="0" borderId="30" xfId="0" applyFont="1" applyBorder="1" applyAlignment="1">
      <alignment horizontal="right"/>
    </xf>
    <xf numFmtId="0" fontId="28" fillId="0" borderId="31" xfId="0" applyFont="1" applyBorder="1" applyAlignment="1">
      <alignment horizontal="right"/>
    </xf>
    <xf numFmtId="49" fontId="23" fillId="0" borderId="24" xfId="0" applyNumberFormat="1" applyFont="1" applyBorder="1" applyAlignment="1">
      <alignment horizontal="right"/>
    </xf>
    <xf numFmtId="0" fontId="28" fillId="0" borderId="22" xfId="0" applyFont="1" applyBorder="1" applyAlignment="1">
      <alignment horizontal="right"/>
    </xf>
    <xf numFmtId="0" fontId="28" fillId="0" borderId="25" xfId="0" applyFont="1" applyBorder="1" applyAlignment="1">
      <alignment horizontal="right"/>
    </xf>
    <xf numFmtId="4" fontId="23" fillId="0" borderId="23" xfId="0" applyNumberFormat="1" applyFont="1" applyBorder="1" applyAlignment="1">
      <alignment horizontal="center"/>
    </xf>
    <xf numFmtId="0" fontId="0" fillId="0" borderId="27" xfId="0" applyBorder="1" applyAlignment="1">
      <alignment horizontal="center"/>
    </xf>
    <xf numFmtId="4" fontId="22" fillId="0" borderId="11" xfId="0" applyNumberFormat="1" applyFont="1" applyBorder="1" applyAlignment="1">
      <alignment horizontal="right"/>
    </xf>
    <xf numFmtId="0" fontId="0" fillId="0" borderId="10" xfId="0" applyFont="1" applyBorder="1" applyAlignment="1">
      <alignment horizontal="right"/>
    </xf>
    <xf numFmtId="0" fontId="21" fillId="0" borderId="26" xfId="0" applyFont="1" applyBorder="1" applyAlignment="1"/>
    <xf numFmtId="0" fontId="21" fillId="0" borderId="15" xfId="0" applyFont="1" applyBorder="1" applyAlignment="1"/>
    <xf numFmtId="0" fontId="21" fillId="0" borderId="8" xfId="0" applyFont="1" applyBorder="1" applyAlignment="1"/>
    <xf numFmtId="49" fontId="22" fillId="0" borderId="24" xfId="0" applyNumberFormat="1" applyFont="1" applyBorder="1" applyAlignment="1">
      <alignment horizontal="right"/>
    </xf>
    <xf numFmtId="0" fontId="22" fillId="0" borderId="22" xfId="0" applyFont="1" applyBorder="1" applyAlignment="1">
      <alignment horizontal="right"/>
    </xf>
    <xf numFmtId="0" fontId="22" fillId="0" borderId="25" xfId="0" applyFont="1" applyBorder="1" applyAlignment="1">
      <alignment horizontal="right"/>
    </xf>
    <xf numFmtId="4" fontId="22" fillId="0" borderId="24" xfId="0" applyNumberFormat="1" applyFont="1" applyBorder="1" applyAlignment="1"/>
    <xf numFmtId="4" fontId="22" fillId="0" borderId="25" xfId="0" applyNumberFormat="1" applyFont="1" applyBorder="1" applyAlignment="1"/>
    <xf numFmtId="0" fontId="22" fillId="0" borderId="26" xfId="0" applyFont="1" applyBorder="1" applyAlignment="1"/>
    <xf numFmtId="0" fontId="0" fillId="0" borderId="15" xfId="0" applyBorder="1" applyAlignment="1"/>
    <xf numFmtId="49" fontId="23" fillId="0" borderId="6" xfId="0" applyNumberFormat="1" applyFont="1" applyBorder="1" applyAlignment="1">
      <alignment horizontal="right"/>
    </xf>
    <xf numFmtId="0" fontId="28" fillId="0" borderId="5" xfId="0" applyFont="1" applyBorder="1" applyAlignment="1">
      <alignment horizontal="right"/>
    </xf>
    <xf numFmtId="0" fontId="28" fillId="0" borderId="21" xfId="0" applyFont="1" applyBorder="1" applyAlignment="1">
      <alignment horizontal="right"/>
    </xf>
    <xf numFmtId="0" fontId="28" fillId="0" borderId="21" xfId="0" applyFont="1" applyBorder="1" applyAlignment="1">
      <alignment horizontal="center"/>
    </xf>
    <xf numFmtId="49" fontId="23" fillId="0" borderId="23" xfId="0" applyNumberFormat="1" applyFont="1" applyBorder="1" applyAlignment="1">
      <alignment horizontal="right"/>
    </xf>
    <xf numFmtId="0" fontId="28" fillId="0" borderId="28" xfId="0" applyFont="1" applyBorder="1" applyAlignment="1">
      <alignment horizontal="right"/>
    </xf>
    <xf numFmtId="0" fontId="28" fillId="0" borderId="27" xfId="0" applyFont="1" applyBorder="1" applyAlignment="1">
      <alignment horizontal="right"/>
    </xf>
    <xf numFmtId="0" fontId="28" fillId="0" borderId="27" xfId="0" applyFont="1" applyBorder="1" applyAlignment="1">
      <alignment horizontal="center"/>
    </xf>
    <xf numFmtId="49" fontId="23" fillId="0" borderId="20" xfId="0" applyNumberFormat="1" applyFont="1" applyBorder="1" applyAlignment="1">
      <alignment horizontal="right"/>
    </xf>
    <xf numFmtId="4" fontId="23" fillId="0" borderId="4" xfId="0" applyNumberFormat="1" applyFont="1" applyBorder="1" applyAlignment="1">
      <alignment horizontal="center"/>
    </xf>
    <xf numFmtId="4" fontId="24" fillId="0" borderId="19" xfId="0" applyNumberFormat="1" applyFont="1" applyBorder="1" applyAlignment="1">
      <alignment horizontal="center"/>
    </xf>
    <xf numFmtId="0" fontId="0" fillId="0" borderId="0" xfId="0" applyAlignment="1"/>
    <xf numFmtId="4" fontId="0" fillId="0" borderId="10" xfId="0" applyNumberFormat="1" applyBorder="1" applyAlignment="1"/>
    <xf numFmtId="0" fontId="22" fillId="0" borderId="6" xfId="0" applyFont="1" applyBorder="1" applyAlignment="1">
      <alignment horizontal="center"/>
    </xf>
    <xf numFmtId="0" fontId="0" fillId="0" borderId="5" xfId="0" applyBorder="1" applyAlignment="1"/>
    <xf numFmtId="0" fontId="0" fillId="0" borderId="21" xfId="0" applyBorder="1" applyAlignment="1"/>
    <xf numFmtId="49" fontId="22" fillId="0" borderId="20" xfId="0" applyNumberFormat="1" applyFont="1" applyBorder="1" applyAlignment="1">
      <alignment horizontal="right"/>
    </xf>
    <xf numFmtId="49" fontId="21" fillId="0" borderId="4" xfId="0" applyNumberFormat="1" applyFont="1" applyBorder="1" applyAlignment="1">
      <alignment horizontal="right"/>
    </xf>
    <xf numFmtId="49" fontId="21" fillId="0" borderId="19" xfId="0" applyNumberFormat="1" applyFont="1" applyBorder="1" applyAlignment="1">
      <alignment horizontal="right"/>
    </xf>
    <xf numFmtId="4" fontId="22" fillId="0" borderId="20" xfId="0" applyNumberFormat="1" applyFont="1" applyBorder="1" applyAlignment="1"/>
    <xf numFmtId="4" fontId="21" fillId="0" borderId="19" xfId="0" applyNumberFormat="1" applyFont="1" applyBorder="1" applyAlignment="1"/>
    <xf numFmtId="49" fontId="25" fillId="2" borderId="17" xfId="0" applyNumberFormat="1" applyFont="1" applyFill="1" applyBorder="1" applyAlignment="1">
      <alignment horizontal="right" vertical="center"/>
    </xf>
    <xf numFmtId="49" fontId="25" fillId="2" borderId="18" xfId="0" applyNumberFormat="1" applyFont="1" applyFill="1" applyBorder="1" applyAlignment="1">
      <alignment horizontal="right" vertical="center"/>
    </xf>
    <xf numFmtId="49" fontId="25" fillId="2" borderId="16" xfId="0" applyNumberFormat="1" applyFont="1" applyFill="1" applyBorder="1" applyAlignment="1">
      <alignment horizontal="right" vertical="center"/>
    </xf>
    <xf numFmtId="4" fontId="25" fillId="2" borderId="17" xfId="0" applyNumberFormat="1" applyFont="1" applyFill="1" applyBorder="1" applyAlignment="1">
      <alignment horizontal="center" vertical="center"/>
    </xf>
    <xf numFmtId="4" fontId="25" fillId="2" borderId="16" xfId="0" applyNumberFormat="1" applyFont="1" applyFill="1" applyBorder="1" applyAlignment="1">
      <alignment horizontal="center" vertical="center"/>
    </xf>
    <xf numFmtId="49" fontId="25" fillId="0" borderId="6" xfId="0" applyNumberFormat="1" applyFont="1" applyBorder="1" applyAlignment="1">
      <alignment horizontal="right" vertical="center"/>
    </xf>
    <xf numFmtId="49" fontId="25" fillId="0" borderId="5" xfId="0" applyNumberFormat="1" applyFont="1" applyBorder="1" applyAlignment="1">
      <alignment horizontal="right" vertical="center"/>
    </xf>
    <xf numFmtId="49" fontId="25" fillId="0" borderId="21" xfId="0" applyNumberFormat="1" applyFont="1" applyBorder="1" applyAlignment="1">
      <alignment horizontal="right" vertical="center"/>
    </xf>
    <xf numFmtId="4" fontId="25" fillId="0" borderId="6" xfId="0" applyNumberFormat="1" applyFont="1" applyBorder="1" applyAlignment="1">
      <alignment horizontal="center" vertical="center"/>
    </xf>
    <xf numFmtId="4" fontId="25" fillId="0" borderId="21" xfId="0" applyNumberFormat="1" applyFont="1" applyBorder="1" applyAlignment="1">
      <alignment horizontal="center" vertical="center"/>
    </xf>
    <xf numFmtId="0" fontId="21" fillId="0" borderId="0" xfId="0" quotePrefix="1" applyFont="1" applyAlignment="1">
      <alignment horizontal="justify" vertical="top" wrapText="1"/>
    </xf>
    <xf numFmtId="0" fontId="21" fillId="0" borderId="0" xfId="0" applyFont="1" applyAlignment="1">
      <alignment horizontal="justify" vertical="top" wrapText="1"/>
    </xf>
    <xf numFmtId="0" fontId="25" fillId="0" borderId="0" xfId="0" quotePrefix="1" applyFont="1" applyAlignment="1"/>
    <xf numFmtId="0" fontId="25" fillId="0" borderId="0" xfId="0" applyFont="1" applyAlignment="1"/>
    <xf numFmtId="0" fontId="21" fillId="0" borderId="0" xfId="0" quotePrefix="1" applyFont="1" applyAlignment="1"/>
    <xf numFmtId="0" fontId="21" fillId="0" borderId="0" xfId="0" applyFont="1" applyAlignment="1"/>
    <xf numFmtId="0" fontId="24" fillId="0" borderId="0" xfId="0" applyFont="1" applyAlignment="1"/>
    <xf numFmtId="0" fontId="20" fillId="0" borderId="0" xfId="8" applyAlignment="1">
      <alignment horizontal="left"/>
    </xf>
    <xf numFmtId="0" fontId="20" fillId="0" borderId="0" xfId="8" applyFont="1" applyAlignment="1">
      <alignment horizontal="center"/>
    </xf>
    <xf numFmtId="0" fontId="0" fillId="0" borderId="0" xfId="0" applyAlignment="1">
      <alignment horizontal="center"/>
    </xf>
    <xf numFmtId="0" fontId="19" fillId="0" borderId="0" xfId="8" applyFont="1" applyAlignment="1">
      <alignment horizontal="center"/>
    </xf>
    <xf numFmtId="0" fontId="28" fillId="0" borderId="0" xfId="0" applyFont="1" applyAlignment="1">
      <alignment horizontal="center"/>
    </xf>
    <xf numFmtId="0" fontId="20" fillId="0" borderId="2" xfId="8" applyBorder="1" applyAlignment="1">
      <alignment horizontal="left"/>
    </xf>
    <xf numFmtId="0" fontId="0" fillId="0" borderId="2" xfId="0" applyBorder="1" applyAlignment="1"/>
    <xf numFmtId="0" fontId="19" fillId="0" borderId="0" xfId="8" applyFont="1" applyAlignment="1">
      <alignment horizontal="left"/>
    </xf>
    <xf numFmtId="0" fontId="20" fillId="0" borderId="4" xfId="8" applyBorder="1" applyAlignment="1">
      <alignment horizontal="left"/>
    </xf>
    <xf numFmtId="0" fontId="0" fillId="0" borderId="4" xfId="0" applyBorder="1" applyAlignment="1"/>
    <xf numFmtId="0" fontId="19" fillId="0" borderId="6" xfId="8" applyFont="1" applyBorder="1" applyAlignment="1">
      <alignment horizontal="right" wrapText="1"/>
    </xf>
    <xf numFmtId="0" fontId="0" fillId="0" borderId="5" xfId="0" applyBorder="1" applyAlignment="1">
      <alignment horizontal="right"/>
    </xf>
    <xf numFmtId="0" fontId="29" fillId="0" borderId="0" xfId="0" applyFont="1" applyAlignment="1">
      <alignment horizontal="center"/>
    </xf>
    <xf numFmtId="0" fontId="19" fillId="0" borderId="6" xfId="8" applyFont="1" applyBorder="1" applyAlignment="1">
      <alignment horizontal="right"/>
    </xf>
    <xf numFmtId="0" fontId="30" fillId="0" borderId="0" xfId="0" applyFont="1" applyFill="1" applyAlignment="1"/>
    <xf numFmtId="0" fontId="30" fillId="0" borderId="0" xfId="0" applyFont="1" applyFill="1"/>
    <xf numFmtId="0" fontId="7" fillId="0" borderId="0" xfId="0" applyFont="1" applyFill="1" applyBorder="1"/>
    <xf numFmtId="0" fontId="42" fillId="0" borderId="0" xfId="8" applyFont="1" applyAlignment="1">
      <alignment horizontal="center" vertical="top"/>
    </xf>
    <xf numFmtId="0" fontId="43" fillId="0" borderId="0" xfId="8" applyFont="1" applyAlignment="1">
      <alignment vertical="top" wrapText="1"/>
    </xf>
  </cellXfs>
  <cellStyles count="11">
    <cellStyle name="Date" xfId="1"/>
    <cellStyle name="Fixed" xfId="2"/>
    <cellStyle name="Heading1" xfId="3"/>
    <cellStyle name="Heading2" xfId="4"/>
    <cellStyle name="Navadno" xfId="0" builtinId="0"/>
    <cellStyle name="Navadno 10" xfId="10"/>
    <cellStyle name="Navadno 2" xfId="5"/>
    <cellStyle name="Navadno 2 48" xfId="9"/>
    <cellStyle name="Navadno 3" xfId="6"/>
    <cellStyle name="Navadno 4" xfId="8"/>
    <cellStyle name="Total"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9"/>
  <sheetViews>
    <sheetView zoomScale="85" zoomScaleNormal="85" zoomScaleSheetLayoutView="100" workbookViewId="0">
      <selection activeCell="H25" sqref="H25:I25"/>
    </sheetView>
  </sheetViews>
  <sheetFormatPr defaultRowHeight="15" x14ac:dyDescent="0.2"/>
  <cols>
    <col min="1" max="1" width="2.77734375" customWidth="1"/>
    <col min="2" max="2" width="4.77734375" customWidth="1"/>
    <col min="3" max="7" width="10.77734375" customWidth="1"/>
    <col min="8" max="9" width="6.77734375" customWidth="1"/>
    <col min="10" max="10" width="2.77734375" customWidth="1"/>
    <col min="11" max="11" width="11.33203125" bestFit="1" customWidth="1"/>
  </cols>
  <sheetData>
    <row r="1" spans="1:10" s="29" customFormat="1" ht="15" customHeight="1" x14ac:dyDescent="0.3">
      <c r="B1" s="217"/>
      <c r="C1" s="218"/>
      <c r="D1" s="218"/>
      <c r="E1" s="218"/>
      <c r="F1" s="218"/>
      <c r="G1" s="218"/>
      <c r="H1" s="218"/>
      <c r="I1" s="218"/>
    </row>
    <row r="2" spans="1:10" s="29" customFormat="1" ht="30" customHeight="1" x14ac:dyDescent="0.3">
      <c r="B2" s="241" t="s">
        <v>42</v>
      </c>
      <c r="C2" s="241"/>
      <c r="D2" s="241"/>
      <c r="E2" s="241"/>
      <c r="F2" s="241"/>
      <c r="G2" s="241"/>
      <c r="H2" s="241"/>
      <c r="I2" s="241"/>
    </row>
    <row r="3" spans="1:10" s="29" customFormat="1" ht="15" customHeight="1" x14ac:dyDescent="0.3">
      <c r="B3" s="222"/>
      <c r="C3" s="222"/>
      <c r="D3" s="222"/>
      <c r="E3" s="222"/>
      <c r="F3" s="222"/>
      <c r="G3" s="222"/>
      <c r="H3" s="222"/>
      <c r="I3" s="222"/>
    </row>
    <row r="4" spans="1:10" s="29" customFormat="1" ht="30" customHeight="1" x14ac:dyDescent="0.3">
      <c r="B4" s="221" t="s">
        <v>41</v>
      </c>
      <c r="C4" s="221"/>
      <c r="D4" s="221"/>
      <c r="E4" s="221"/>
      <c r="F4" s="221"/>
      <c r="G4" s="221"/>
      <c r="H4" s="221"/>
      <c r="I4" s="221"/>
    </row>
    <row r="5" spans="1:10" s="29" customFormat="1" ht="15" customHeight="1" x14ac:dyDescent="0.3">
      <c r="B5" s="222"/>
      <c r="C5" s="222"/>
      <c r="D5" s="222"/>
      <c r="E5" s="222"/>
      <c r="F5" s="222"/>
      <c r="G5" s="222"/>
      <c r="H5" s="222"/>
      <c r="I5" s="222"/>
    </row>
    <row r="6" spans="1:10" ht="75" customHeight="1" x14ac:dyDescent="0.25">
      <c r="B6" s="219" t="s">
        <v>229</v>
      </c>
      <c r="C6" s="220"/>
      <c r="D6" s="220"/>
      <c r="E6" s="220"/>
      <c r="F6" s="220"/>
      <c r="G6" s="220"/>
      <c r="H6" s="220"/>
      <c r="I6" s="220"/>
      <c r="J6" s="24"/>
    </row>
    <row r="7" spans="1:10" ht="30" customHeight="1" x14ac:dyDescent="0.2">
      <c r="B7" s="221" t="s">
        <v>48</v>
      </c>
      <c r="C7" s="222"/>
      <c r="D7" s="222"/>
      <c r="E7" s="222"/>
      <c r="F7" s="222"/>
      <c r="G7" s="222"/>
      <c r="H7" s="222"/>
      <c r="I7" s="222"/>
      <c r="J7" s="32"/>
    </row>
    <row r="8" spans="1:10" ht="15" customHeight="1" x14ac:dyDescent="0.25">
      <c r="B8" s="223"/>
      <c r="C8" s="224"/>
      <c r="D8" s="224"/>
      <c r="E8" s="224"/>
      <c r="F8" s="224"/>
      <c r="G8" s="224"/>
      <c r="H8" s="224"/>
      <c r="I8" s="224"/>
      <c r="J8" s="24"/>
    </row>
    <row r="9" spans="1:10" ht="24.95" customHeight="1" x14ac:dyDescent="0.25">
      <c r="A9" s="26"/>
      <c r="B9" s="225" t="s">
        <v>44</v>
      </c>
      <c r="C9" s="228" t="s">
        <v>40</v>
      </c>
      <c r="D9" s="228"/>
      <c r="E9" s="228"/>
      <c r="F9" s="228"/>
      <c r="G9" s="228"/>
      <c r="H9" s="230" t="s">
        <v>45</v>
      </c>
      <c r="I9" s="231"/>
      <c r="J9" s="27"/>
    </row>
    <row r="10" spans="1:10" ht="20.100000000000001" customHeight="1" x14ac:dyDescent="0.25">
      <c r="A10" s="26"/>
      <c r="B10" s="226"/>
      <c r="C10" s="229"/>
      <c r="D10" s="229"/>
      <c r="E10" s="229"/>
      <c r="F10" s="229"/>
      <c r="G10" s="229"/>
      <c r="H10" s="232"/>
      <c r="I10" s="233"/>
      <c r="J10" s="27"/>
    </row>
    <row r="11" spans="1:10" ht="30" customHeight="1" x14ac:dyDescent="0.25">
      <c r="A11" s="26"/>
      <c r="B11" s="226"/>
      <c r="C11" s="229"/>
      <c r="D11" s="229"/>
      <c r="E11" s="229"/>
      <c r="F11" s="229"/>
      <c r="G11" s="229"/>
      <c r="H11" s="232"/>
      <c r="I11" s="233"/>
      <c r="J11" s="27"/>
    </row>
    <row r="12" spans="1:10" ht="30" customHeight="1" thickBot="1" x14ac:dyDescent="0.3">
      <c r="A12" s="26"/>
      <c r="B12" s="227"/>
      <c r="C12" s="229"/>
      <c r="D12" s="229"/>
      <c r="E12" s="229"/>
      <c r="F12" s="229"/>
      <c r="G12" s="229"/>
      <c r="H12" s="234"/>
      <c r="I12" s="233"/>
      <c r="J12" s="27"/>
    </row>
    <row r="13" spans="1:10" ht="15" customHeight="1" thickTop="1" x14ac:dyDescent="0.25">
      <c r="A13" s="26"/>
      <c r="B13" s="235"/>
      <c r="C13" s="236"/>
      <c r="D13" s="236"/>
      <c r="E13" s="236"/>
      <c r="F13" s="236"/>
      <c r="G13" s="236"/>
      <c r="H13" s="236"/>
      <c r="I13" s="237"/>
      <c r="J13" s="24"/>
    </row>
    <row r="14" spans="1:10" ht="24.95" customHeight="1" x14ac:dyDescent="0.25">
      <c r="A14" s="26"/>
      <c r="B14" s="238" t="s">
        <v>230</v>
      </c>
      <c r="C14" s="239"/>
      <c r="D14" s="239"/>
      <c r="E14" s="239"/>
      <c r="F14" s="239"/>
      <c r="G14" s="239"/>
      <c r="H14" s="239"/>
      <c r="I14" s="240"/>
      <c r="J14" s="24"/>
    </row>
    <row r="15" spans="1:10" ht="15" customHeight="1" x14ac:dyDescent="0.25">
      <c r="A15" s="26"/>
      <c r="B15" s="242"/>
      <c r="C15" s="243"/>
      <c r="D15" s="243"/>
      <c r="E15" s="243"/>
      <c r="F15" s="243"/>
      <c r="G15" s="243"/>
      <c r="H15" s="243"/>
      <c r="I15" s="244"/>
      <c r="J15" s="24"/>
    </row>
    <row r="16" spans="1:10" ht="15" customHeight="1" x14ac:dyDescent="0.25">
      <c r="A16" s="26"/>
      <c r="B16" s="272"/>
      <c r="C16" s="254" t="s">
        <v>153</v>
      </c>
      <c r="D16" s="255"/>
      <c r="E16" s="255"/>
      <c r="F16" s="255"/>
      <c r="G16" s="256"/>
      <c r="H16" s="257"/>
      <c r="I16" s="258"/>
      <c r="J16" s="24"/>
    </row>
    <row r="17" spans="1:11" ht="15" customHeight="1" x14ac:dyDescent="0.25">
      <c r="A17" s="26"/>
      <c r="B17" s="273"/>
      <c r="C17" s="245" t="s">
        <v>148</v>
      </c>
      <c r="D17" s="246"/>
      <c r="E17" s="246"/>
      <c r="F17" s="246"/>
      <c r="G17" s="247"/>
      <c r="H17" s="248">
        <f>ROUND(VV_Segovci_Podgrad!G9+VV_Segovci_Podgrad!G12+VV_Segovci_Podgrad!G20+VV_Segovci_Podgrad!G22,2)</f>
        <v>0</v>
      </c>
      <c r="I17" s="249"/>
      <c r="J17" s="27"/>
    </row>
    <row r="18" spans="1:11" ht="15" customHeight="1" x14ac:dyDescent="0.25">
      <c r="A18" s="26"/>
      <c r="B18" s="273"/>
      <c r="C18" s="245" t="s">
        <v>149</v>
      </c>
      <c r="D18" s="250"/>
      <c r="E18" s="250"/>
      <c r="F18" s="250"/>
      <c r="G18" s="251"/>
      <c r="H18" s="252">
        <f>ROUND(VV_Segovci_Podgrad!G33+VV_Segovci_Podgrad!G36+VV_Segovci_Podgrad!G44,2)</f>
        <v>0</v>
      </c>
      <c r="I18" s="307"/>
      <c r="J18" s="27"/>
    </row>
    <row r="19" spans="1:11" ht="15" customHeight="1" x14ac:dyDescent="0.25">
      <c r="A19" s="26"/>
      <c r="B19" s="273"/>
      <c r="C19" s="245" t="s">
        <v>144</v>
      </c>
      <c r="D19" s="250"/>
      <c r="E19" s="250"/>
      <c r="F19" s="250"/>
      <c r="G19" s="251"/>
      <c r="H19" s="252">
        <f>ROUND(VV_Segovci_Podgrad!G51+VV_Segovci_Podgrad!G67+VV_Segovci_Podgrad!G69+VV_Segovci_Podgrad!G71+VV_Segovci_Podgrad!G74+VV_Segovci_Podgrad!G78+VV_Segovci_Podgrad!G81+VV_Segovci_Podgrad!G83+VV_Segovci_Podgrad!G87+VV_Segovci_Podgrad!G88+VV_Segovci_Podgrad!G89+VV_Segovci_Podgrad!G90+VV_Segovci_Podgrad!G91+VV_Segovci_Podgrad!G92+VV_Segovci_Podgrad!G94+VV_Segovci_Podgrad!G96+VV_Segovci_Podgrad!G98+VV_Segovci_Podgrad!G113+VV_Segovci_Podgrad!G115+VV_Segovci_Podgrad!G116+VV_Segovci_Podgrad!G117+VV_Segovci_Podgrad!G118+VV_Segovci_Podgrad!G120+VV_Segovci_Podgrad!G121+VV_Segovci_Podgrad!G122+VV_Segovci_Podgrad!G123+VV_Segovci_Podgrad!G126+VV_Segovci_Podgrad!G130+VV_Segovci_Podgrad!G132,2)</f>
        <v>0</v>
      </c>
      <c r="I19" s="253"/>
      <c r="J19" s="27"/>
    </row>
    <row r="20" spans="1:11" ht="15" customHeight="1" x14ac:dyDescent="0.25">
      <c r="A20" s="26"/>
      <c r="B20" s="273"/>
      <c r="C20" s="275" t="s">
        <v>150</v>
      </c>
      <c r="D20" s="276"/>
      <c r="E20" s="276"/>
      <c r="F20" s="276"/>
      <c r="G20" s="277"/>
      <c r="H20" s="270">
        <f>ROUND(H17+H18+H19,2)</f>
        <v>0</v>
      </c>
      <c r="I20" s="271"/>
      <c r="J20" s="27"/>
    </row>
    <row r="21" spans="1:11" ht="15" customHeight="1" x14ac:dyDescent="0.25">
      <c r="A21" s="26"/>
      <c r="B21" s="273"/>
      <c r="C21" s="278" t="s">
        <v>145</v>
      </c>
      <c r="D21" s="279"/>
      <c r="E21" s="279"/>
      <c r="F21" s="279"/>
      <c r="G21" s="280"/>
      <c r="H21" s="281"/>
      <c r="I21" s="282"/>
      <c r="J21" s="27"/>
    </row>
    <row r="22" spans="1:11" ht="15" customHeight="1" x14ac:dyDescent="0.25">
      <c r="A22" s="26"/>
      <c r="B22" s="273"/>
      <c r="C22" s="245" t="s">
        <v>121</v>
      </c>
      <c r="D22" s="250"/>
      <c r="E22" s="250"/>
      <c r="F22" s="250"/>
      <c r="G22" s="251"/>
      <c r="H22" s="283">
        <f>ROUND(VV_Segovci_Podgrad!G144+VV_Segovci_Podgrad!G147+VV_Segovci_Podgrad!G155+VV_Segovci_Podgrad!G157,2)</f>
        <v>0</v>
      </c>
      <c r="I22" s="284"/>
      <c r="J22" s="27"/>
    </row>
    <row r="23" spans="1:11" ht="15" customHeight="1" x14ac:dyDescent="0.25">
      <c r="A23" s="26"/>
      <c r="B23" s="273"/>
      <c r="C23" s="245" t="s">
        <v>133</v>
      </c>
      <c r="D23" s="246"/>
      <c r="E23" s="246"/>
      <c r="F23" s="246"/>
      <c r="G23" s="247"/>
      <c r="H23" s="252">
        <f>VV_Segovci_Podgrad!G168+VV_Segovci_Podgrad!G171</f>
        <v>0</v>
      </c>
      <c r="I23" s="266"/>
      <c r="J23" s="27"/>
    </row>
    <row r="24" spans="1:11" ht="15" customHeight="1" x14ac:dyDescent="0.25">
      <c r="A24" s="26"/>
      <c r="B24" s="273"/>
      <c r="C24" s="267" t="s">
        <v>154</v>
      </c>
      <c r="D24" s="268"/>
      <c r="E24" s="268"/>
      <c r="F24" s="268"/>
      <c r="G24" s="269"/>
      <c r="H24" s="270">
        <f>ROUND(H22+H23,2)</f>
        <v>0</v>
      </c>
      <c r="I24" s="271"/>
      <c r="J24" s="27"/>
    </row>
    <row r="25" spans="1:11" s="29" customFormat="1" ht="15" customHeight="1" x14ac:dyDescent="0.3">
      <c r="A25" s="30"/>
      <c r="B25" s="274"/>
      <c r="C25" s="261" t="s">
        <v>155</v>
      </c>
      <c r="D25" s="262"/>
      <c r="E25" s="262"/>
      <c r="F25" s="262"/>
      <c r="G25" s="263"/>
      <c r="H25" s="264">
        <f>ROUND(H20+H24,2)</f>
        <v>0</v>
      </c>
      <c r="I25" s="265"/>
      <c r="J25" s="33"/>
    </row>
    <row r="26" spans="1:11" ht="15.75" x14ac:dyDescent="0.25">
      <c r="A26" s="26"/>
      <c r="B26" s="259"/>
      <c r="C26" s="260"/>
      <c r="D26" s="260"/>
      <c r="E26" s="260"/>
      <c r="F26" s="260"/>
      <c r="G26" s="260"/>
      <c r="H26" s="260"/>
      <c r="I26" s="260"/>
      <c r="J26" s="27"/>
    </row>
    <row r="27" spans="1:11" ht="20.100000000000001" customHeight="1" x14ac:dyDescent="0.25">
      <c r="A27" s="26"/>
      <c r="B27" s="238" t="s">
        <v>156</v>
      </c>
      <c r="C27" s="239"/>
      <c r="D27" s="239"/>
      <c r="E27" s="239"/>
      <c r="F27" s="239"/>
      <c r="G27" s="239"/>
      <c r="H27" s="239"/>
      <c r="I27" s="240"/>
      <c r="J27" s="27"/>
      <c r="K27" s="31"/>
    </row>
    <row r="28" spans="1:11" ht="15" customHeight="1" x14ac:dyDescent="0.25">
      <c r="A28" s="26"/>
      <c r="B28" s="308"/>
      <c r="C28" s="309"/>
      <c r="D28" s="309"/>
      <c r="E28" s="309"/>
      <c r="F28" s="309"/>
      <c r="G28" s="309"/>
      <c r="H28" s="309"/>
      <c r="I28" s="310"/>
      <c r="J28" s="27"/>
      <c r="K28" s="31"/>
    </row>
    <row r="29" spans="1:11" ht="15" customHeight="1" x14ac:dyDescent="0.25">
      <c r="A29" s="26"/>
      <c r="B29" s="293"/>
      <c r="C29" s="288" t="s">
        <v>209</v>
      </c>
      <c r="D29" s="289"/>
      <c r="E29" s="289"/>
      <c r="F29" s="289"/>
      <c r="G29" s="290"/>
      <c r="H29" s="291">
        <f>TV_Odsek_25!G75</f>
        <v>0</v>
      </c>
      <c r="I29" s="292"/>
      <c r="J29" s="27"/>
    </row>
    <row r="30" spans="1:11" ht="15" customHeight="1" x14ac:dyDescent="0.25">
      <c r="A30" s="26"/>
      <c r="B30" s="294"/>
      <c r="C30" s="245" t="s">
        <v>210</v>
      </c>
      <c r="D30" s="246"/>
      <c r="E30" s="246"/>
      <c r="F30" s="246"/>
      <c r="G30" s="247"/>
      <c r="H30" s="252">
        <f>TV_Odsek_25!G120</f>
        <v>0</v>
      </c>
      <c r="I30" s="266"/>
      <c r="J30" s="27"/>
    </row>
    <row r="31" spans="1:11" ht="15" customHeight="1" x14ac:dyDescent="0.25">
      <c r="A31" s="26"/>
      <c r="B31" s="294"/>
      <c r="C31" s="245" t="s">
        <v>211</v>
      </c>
      <c r="D31" s="250"/>
      <c r="E31" s="250"/>
      <c r="F31" s="250"/>
      <c r="G31" s="251"/>
      <c r="H31" s="252">
        <f>TV_Odsek_25!G141</f>
        <v>0</v>
      </c>
      <c r="I31" s="253"/>
      <c r="J31" s="27"/>
    </row>
    <row r="32" spans="1:11" ht="15" customHeight="1" x14ac:dyDescent="0.25">
      <c r="A32" s="26"/>
      <c r="B32" s="294"/>
      <c r="C32" s="245" t="s">
        <v>228</v>
      </c>
      <c r="D32" s="250"/>
      <c r="E32" s="250"/>
      <c r="F32" s="250"/>
      <c r="G32" s="251"/>
      <c r="H32" s="252">
        <f>TV_Odsek_25!G148</f>
        <v>0</v>
      </c>
      <c r="I32" s="253"/>
      <c r="J32" s="27"/>
    </row>
    <row r="33" spans="1:10" ht="15" customHeight="1" x14ac:dyDescent="0.25">
      <c r="A33" s="26"/>
      <c r="B33" s="294"/>
      <c r="C33" s="245" t="s">
        <v>213</v>
      </c>
      <c r="D33" s="250"/>
      <c r="E33" s="250"/>
      <c r="F33" s="250"/>
      <c r="G33" s="251"/>
      <c r="H33" s="252">
        <f>TV_Odsek_25!G171</f>
        <v>0</v>
      </c>
      <c r="I33" s="253"/>
      <c r="J33" s="27"/>
    </row>
    <row r="34" spans="1:10" ht="15" customHeight="1" x14ac:dyDescent="0.25">
      <c r="A34" s="26"/>
      <c r="B34" s="294"/>
      <c r="C34" s="267" t="s">
        <v>212</v>
      </c>
      <c r="D34" s="268"/>
      <c r="E34" s="268"/>
      <c r="F34" s="268"/>
      <c r="G34" s="269"/>
      <c r="H34" s="270">
        <f>ROUND(H29+H30+H31+H32+H33,2)</f>
        <v>0</v>
      </c>
      <c r="I34" s="271"/>
      <c r="J34" s="27"/>
    </row>
    <row r="35" spans="1:10" ht="15" customHeight="1" x14ac:dyDescent="0.25">
      <c r="A35" s="26"/>
      <c r="B35" s="294"/>
      <c r="C35" s="295" t="s">
        <v>214</v>
      </c>
      <c r="D35" s="296"/>
      <c r="E35" s="296"/>
      <c r="F35" s="296"/>
      <c r="G35" s="297"/>
      <c r="H35" s="264">
        <f>TV_Odsek_25!G263</f>
        <v>0</v>
      </c>
      <c r="I35" s="298"/>
      <c r="J35" s="27"/>
    </row>
    <row r="36" spans="1:10" ht="15" customHeight="1" x14ac:dyDescent="0.25">
      <c r="A36" s="26"/>
      <c r="B36" s="294"/>
      <c r="C36" s="299" t="s">
        <v>215</v>
      </c>
      <c r="D36" s="300"/>
      <c r="E36" s="300"/>
      <c r="F36" s="300"/>
      <c r="G36" s="301"/>
      <c r="H36" s="281">
        <f>TV_Odsek_25!G292</f>
        <v>0</v>
      </c>
      <c r="I36" s="302"/>
      <c r="J36" s="27"/>
    </row>
    <row r="37" spans="1:10" s="29" customFormat="1" ht="15" customHeight="1" x14ac:dyDescent="0.3">
      <c r="A37" s="30"/>
      <c r="B37" s="28"/>
      <c r="C37" s="303" t="s">
        <v>216</v>
      </c>
      <c r="D37" s="262"/>
      <c r="E37" s="262"/>
      <c r="F37" s="262"/>
      <c r="G37" s="263"/>
      <c r="H37" s="304">
        <f>ROUND(H34+H35+H36,2)</f>
        <v>0</v>
      </c>
      <c r="I37" s="305"/>
      <c r="J37" s="33"/>
    </row>
    <row r="38" spans="1:10" ht="15" customHeight="1" x14ac:dyDescent="0.25">
      <c r="A38" s="26"/>
      <c r="B38" s="259"/>
      <c r="C38" s="260"/>
      <c r="D38" s="260"/>
      <c r="E38" s="260"/>
      <c r="F38" s="260"/>
      <c r="G38" s="260"/>
      <c r="H38" s="260"/>
      <c r="I38" s="260"/>
      <c r="J38" s="27"/>
    </row>
    <row r="39" spans="1:10" ht="20.100000000000001" customHeight="1" x14ac:dyDescent="0.25">
      <c r="A39" s="26"/>
      <c r="B39" s="285"/>
      <c r="C39" s="321" t="s">
        <v>217</v>
      </c>
      <c r="D39" s="322"/>
      <c r="E39" s="322"/>
      <c r="F39" s="322"/>
      <c r="G39" s="323"/>
      <c r="H39" s="324">
        <f>ROUND(H25+H37,2)</f>
        <v>0</v>
      </c>
      <c r="I39" s="325"/>
      <c r="J39" s="27"/>
    </row>
    <row r="40" spans="1:10" ht="15" customHeight="1" thickBot="1" x14ac:dyDescent="0.3">
      <c r="A40" s="26"/>
      <c r="B40" s="286"/>
      <c r="C40" s="311" t="s">
        <v>39</v>
      </c>
      <c r="D40" s="312"/>
      <c r="E40" s="312"/>
      <c r="F40" s="312"/>
      <c r="G40" s="313"/>
      <c r="H40" s="314">
        <f>ROUND(H39*0.22,2)</f>
        <v>0</v>
      </c>
      <c r="I40" s="315"/>
      <c r="J40" s="27"/>
    </row>
    <row r="41" spans="1:10" ht="24.95" customHeight="1" thickTop="1" x14ac:dyDescent="0.25">
      <c r="A41" s="26"/>
      <c r="B41" s="287"/>
      <c r="C41" s="316" t="s">
        <v>218</v>
      </c>
      <c r="D41" s="317"/>
      <c r="E41" s="317"/>
      <c r="F41" s="317"/>
      <c r="G41" s="318"/>
      <c r="H41" s="319">
        <f>ROUND(H39+H40,2)</f>
        <v>0</v>
      </c>
      <c r="I41" s="320"/>
      <c r="J41" s="27"/>
    </row>
    <row r="42" spans="1:10" x14ac:dyDescent="0.2">
      <c r="A42" s="306"/>
      <c r="B42" s="306"/>
      <c r="C42" s="306"/>
      <c r="D42" s="306"/>
      <c r="E42" s="306"/>
      <c r="F42" s="306"/>
      <c r="G42" s="306"/>
      <c r="H42" s="306"/>
      <c r="I42" s="306"/>
      <c r="J42" s="306"/>
    </row>
    <row r="43" spans="1:10" ht="15.75" x14ac:dyDescent="0.25">
      <c r="B43" s="25"/>
      <c r="C43" s="25"/>
      <c r="D43" s="25"/>
      <c r="E43" s="25"/>
      <c r="F43" s="25"/>
      <c r="G43" s="25"/>
      <c r="H43" s="25"/>
      <c r="I43" s="25"/>
      <c r="J43" s="24"/>
    </row>
    <row r="44" spans="1:10" ht="15.75" x14ac:dyDescent="0.25">
      <c r="B44" s="25"/>
      <c r="C44" s="25"/>
      <c r="D44" s="25"/>
      <c r="E44" s="25"/>
      <c r="F44" s="25"/>
      <c r="G44" s="25"/>
      <c r="H44" s="25"/>
      <c r="I44" s="25"/>
      <c r="J44" s="24"/>
    </row>
    <row r="45" spans="1:10" ht="15.75" x14ac:dyDescent="0.25">
      <c r="B45" s="25"/>
      <c r="C45" s="25"/>
      <c r="D45" s="25"/>
      <c r="E45" s="25"/>
      <c r="F45" s="25"/>
      <c r="G45" s="25"/>
      <c r="H45" s="25"/>
      <c r="I45" s="25"/>
      <c r="J45" s="24"/>
    </row>
    <row r="46" spans="1:10" x14ac:dyDescent="0.2">
      <c r="B46" s="23"/>
      <c r="C46" s="23"/>
      <c r="D46" s="23"/>
      <c r="E46" s="23"/>
      <c r="F46" s="23"/>
      <c r="G46" s="23"/>
      <c r="H46" s="23"/>
      <c r="I46" s="23"/>
    </row>
    <row r="47" spans="1:10" x14ac:dyDescent="0.2">
      <c r="B47" s="23"/>
      <c r="C47" s="23"/>
      <c r="D47" s="23"/>
      <c r="E47" s="23"/>
      <c r="F47" s="23"/>
      <c r="G47" s="23"/>
      <c r="H47" s="23"/>
      <c r="I47" s="23"/>
    </row>
    <row r="48" spans="1:10" x14ac:dyDescent="0.2">
      <c r="B48" s="23"/>
      <c r="C48" s="23"/>
      <c r="D48" s="23"/>
      <c r="E48" s="23"/>
      <c r="F48" s="23"/>
      <c r="G48" s="23"/>
      <c r="H48" s="23"/>
      <c r="I48" s="23"/>
    </row>
    <row r="49" spans="2:9" x14ac:dyDescent="0.2">
      <c r="B49" s="23"/>
      <c r="C49" s="23"/>
      <c r="D49" s="23"/>
      <c r="E49" s="23"/>
      <c r="F49" s="23"/>
      <c r="G49" s="23"/>
      <c r="H49" s="23"/>
      <c r="I49" s="23"/>
    </row>
    <row r="50" spans="2:9" x14ac:dyDescent="0.2">
      <c r="B50" s="23"/>
      <c r="C50" s="23"/>
      <c r="D50" s="23"/>
      <c r="E50" s="23"/>
      <c r="F50" s="23"/>
      <c r="G50" s="23"/>
      <c r="H50" s="23"/>
      <c r="I50" s="23"/>
    </row>
    <row r="51" spans="2:9" x14ac:dyDescent="0.2">
      <c r="B51" s="23"/>
      <c r="C51" s="23"/>
      <c r="D51" s="23"/>
      <c r="E51" s="23"/>
      <c r="F51" s="23"/>
      <c r="G51" s="23"/>
      <c r="H51" s="23"/>
      <c r="I51" s="23"/>
    </row>
    <row r="52" spans="2:9" x14ac:dyDescent="0.2">
      <c r="B52" s="23"/>
      <c r="C52" s="23"/>
      <c r="D52" s="23"/>
      <c r="E52" s="23"/>
      <c r="F52" s="23"/>
      <c r="G52" s="23"/>
      <c r="H52" s="23"/>
      <c r="I52" s="23"/>
    </row>
    <row r="53" spans="2:9" x14ac:dyDescent="0.2">
      <c r="B53" s="23"/>
      <c r="C53" s="23"/>
      <c r="D53" s="23"/>
      <c r="E53" s="23"/>
      <c r="F53" s="23"/>
      <c r="G53" s="23"/>
      <c r="H53" s="23"/>
      <c r="I53" s="23"/>
    </row>
    <row r="54" spans="2:9" x14ac:dyDescent="0.2">
      <c r="B54" s="23"/>
      <c r="C54" s="23"/>
      <c r="D54" s="23"/>
      <c r="E54" s="23"/>
      <c r="F54" s="23"/>
      <c r="G54" s="23"/>
      <c r="H54" s="23"/>
      <c r="I54" s="23"/>
    </row>
    <row r="55" spans="2:9" x14ac:dyDescent="0.2">
      <c r="B55" s="23"/>
      <c r="C55" s="23"/>
      <c r="D55" s="23"/>
      <c r="E55" s="23"/>
      <c r="F55" s="23"/>
      <c r="G55" s="23"/>
      <c r="H55" s="23"/>
      <c r="I55" s="23"/>
    </row>
    <row r="56" spans="2:9" x14ac:dyDescent="0.2">
      <c r="B56" s="23"/>
      <c r="C56" s="23"/>
      <c r="D56" s="23"/>
      <c r="E56" s="23"/>
      <c r="F56" s="23"/>
      <c r="G56" s="23"/>
      <c r="H56" s="23"/>
      <c r="I56" s="23"/>
    </row>
    <row r="57" spans="2:9" x14ac:dyDescent="0.2">
      <c r="B57" s="23"/>
      <c r="C57" s="23"/>
      <c r="D57" s="23"/>
      <c r="E57" s="23"/>
      <c r="F57" s="23"/>
      <c r="G57" s="23"/>
      <c r="H57" s="23"/>
      <c r="I57" s="23"/>
    </row>
    <row r="58" spans="2:9" x14ac:dyDescent="0.2">
      <c r="B58" s="23"/>
      <c r="C58" s="23"/>
      <c r="D58" s="23"/>
      <c r="E58" s="23"/>
      <c r="F58" s="23"/>
      <c r="G58" s="23"/>
      <c r="H58" s="23"/>
      <c r="I58" s="23"/>
    </row>
    <row r="59" spans="2:9" x14ac:dyDescent="0.2">
      <c r="B59" s="23"/>
      <c r="C59" s="23"/>
      <c r="D59" s="23"/>
      <c r="E59" s="23"/>
      <c r="F59" s="23"/>
      <c r="G59" s="23"/>
      <c r="H59" s="23"/>
      <c r="I59" s="23"/>
    </row>
    <row r="60" spans="2:9" x14ac:dyDescent="0.2">
      <c r="B60" s="23"/>
      <c r="C60" s="23"/>
      <c r="D60" s="23"/>
      <c r="E60" s="23"/>
      <c r="F60" s="23"/>
      <c r="G60" s="23"/>
      <c r="H60" s="23"/>
      <c r="I60" s="23"/>
    </row>
    <row r="61" spans="2:9" x14ac:dyDescent="0.2">
      <c r="B61" s="23"/>
      <c r="C61" s="23"/>
      <c r="D61" s="23"/>
      <c r="E61" s="23"/>
      <c r="F61" s="23"/>
      <c r="G61" s="23"/>
      <c r="H61" s="23"/>
      <c r="I61" s="23"/>
    </row>
    <row r="62" spans="2:9" x14ac:dyDescent="0.2">
      <c r="B62" s="23"/>
      <c r="C62" s="23"/>
      <c r="D62" s="23"/>
      <c r="E62" s="23"/>
      <c r="F62" s="23"/>
      <c r="G62" s="23"/>
      <c r="H62" s="23"/>
      <c r="I62" s="23"/>
    </row>
    <row r="63" spans="2:9" x14ac:dyDescent="0.2">
      <c r="B63" s="23"/>
      <c r="C63" s="23"/>
      <c r="D63" s="23"/>
      <c r="E63" s="23"/>
      <c r="F63" s="23"/>
      <c r="G63" s="23"/>
      <c r="H63" s="23"/>
      <c r="I63" s="23"/>
    </row>
    <row r="64" spans="2:9" x14ac:dyDescent="0.2">
      <c r="B64" s="23"/>
      <c r="C64" s="23"/>
      <c r="D64" s="23"/>
      <c r="E64" s="23"/>
      <c r="F64" s="23"/>
      <c r="G64" s="23"/>
      <c r="H64" s="23"/>
      <c r="I64" s="23"/>
    </row>
    <row r="65" spans="2:9" x14ac:dyDescent="0.2">
      <c r="B65" s="23"/>
      <c r="C65" s="23"/>
      <c r="D65" s="23"/>
      <c r="E65" s="23"/>
      <c r="F65" s="23"/>
      <c r="G65" s="23"/>
      <c r="H65" s="23"/>
      <c r="I65" s="23"/>
    </row>
    <row r="66" spans="2:9" x14ac:dyDescent="0.2">
      <c r="B66" s="23"/>
      <c r="C66" s="23"/>
      <c r="D66" s="23"/>
      <c r="E66" s="23"/>
      <c r="F66" s="23"/>
      <c r="G66" s="23"/>
      <c r="H66" s="23"/>
      <c r="I66" s="23"/>
    </row>
    <row r="67" spans="2:9" x14ac:dyDescent="0.2">
      <c r="B67" s="23"/>
      <c r="C67" s="23"/>
      <c r="D67" s="23"/>
      <c r="E67" s="23"/>
      <c r="F67" s="23"/>
      <c r="G67" s="23"/>
      <c r="H67" s="23"/>
      <c r="I67" s="23"/>
    </row>
    <row r="68" spans="2:9" x14ac:dyDescent="0.2">
      <c r="B68" s="23"/>
      <c r="C68" s="23"/>
      <c r="D68" s="23"/>
      <c r="E68" s="23"/>
      <c r="F68" s="23"/>
      <c r="G68" s="23"/>
      <c r="H68" s="23"/>
      <c r="I68" s="23"/>
    </row>
    <row r="69" spans="2:9" x14ac:dyDescent="0.2">
      <c r="B69" s="23"/>
      <c r="C69" s="23"/>
      <c r="D69" s="23"/>
      <c r="E69" s="23"/>
      <c r="F69" s="23"/>
      <c r="G69" s="23"/>
      <c r="H69" s="23"/>
      <c r="I69" s="23"/>
    </row>
    <row r="70" spans="2:9" x14ac:dyDescent="0.2">
      <c r="B70" s="23"/>
      <c r="C70" s="23"/>
      <c r="D70" s="23"/>
      <c r="E70" s="23"/>
      <c r="F70" s="23"/>
      <c r="G70" s="23"/>
      <c r="H70" s="23"/>
      <c r="I70" s="23"/>
    </row>
    <row r="71" spans="2:9" x14ac:dyDescent="0.2">
      <c r="B71" s="23"/>
      <c r="C71" s="23"/>
      <c r="D71" s="23"/>
      <c r="E71" s="23"/>
      <c r="F71" s="23"/>
      <c r="G71" s="23"/>
      <c r="H71" s="23"/>
      <c r="I71" s="23"/>
    </row>
    <row r="72" spans="2:9" x14ac:dyDescent="0.2">
      <c r="B72" s="23"/>
      <c r="C72" s="23"/>
      <c r="D72" s="23"/>
      <c r="E72" s="23"/>
      <c r="F72" s="23"/>
      <c r="G72" s="23"/>
      <c r="H72" s="23"/>
      <c r="I72" s="23"/>
    </row>
    <row r="73" spans="2:9" x14ac:dyDescent="0.2">
      <c r="B73" s="23"/>
      <c r="C73" s="23"/>
      <c r="D73" s="23"/>
      <c r="E73" s="23"/>
      <c r="F73" s="23"/>
      <c r="G73" s="23"/>
      <c r="H73" s="23"/>
      <c r="I73" s="23"/>
    </row>
    <row r="74" spans="2:9" x14ac:dyDescent="0.2">
      <c r="B74" s="23"/>
      <c r="C74" s="23"/>
      <c r="D74" s="23"/>
      <c r="E74" s="23"/>
      <c r="F74" s="23"/>
      <c r="G74" s="23"/>
      <c r="H74" s="23"/>
      <c r="I74" s="23"/>
    </row>
    <row r="75" spans="2:9" x14ac:dyDescent="0.2">
      <c r="B75" s="23"/>
      <c r="C75" s="23"/>
      <c r="D75" s="23"/>
      <c r="E75" s="23"/>
      <c r="F75" s="23"/>
      <c r="G75" s="23"/>
      <c r="H75" s="23"/>
      <c r="I75" s="23"/>
    </row>
    <row r="76" spans="2:9" x14ac:dyDescent="0.2">
      <c r="B76" s="23"/>
      <c r="C76" s="23"/>
      <c r="D76" s="23"/>
      <c r="E76" s="23"/>
      <c r="F76" s="23"/>
      <c r="G76" s="23"/>
      <c r="H76" s="23"/>
      <c r="I76" s="23"/>
    </row>
    <row r="77" spans="2:9" x14ac:dyDescent="0.2">
      <c r="B77" s="23"/>
      <c r="C77" s="23"/>
      <c r="D77" s="23"/>
      <c r="E77" s="23"/>
      <c r="F77" s="23"/>
      <c r="G77" s="23"/>
      <c r="H77" s="23"/>
      <c r="I77" s="23"/>
    </row>
    <row r="78" spans="2:9" x14ac:dyDescent="0.2">
      <c r="B78" s="23"/>
      <c r="C78" s="23"/>
      <c r="D78" s="23"/>
      <c r="E78" s="23"/>
      <c r="F78" s="23"/>
      <c r="G78" s="23"/>
      <c r="H78" s="23"/>
      <c r="I78" s="23"/>
    </row>
    <row r="79" spans="2:9" x14ac:dyDescent="0.2">
      <c r="B79" s="23"/>
      <c r="C79" s="23"/>
      <c r="D79" s="23"/>
      <c r="E79" s="23"/>
      <c r="F79" s="23"/>
      <c r="G79" s="23"/>
      <c r="H79" s="23"/>
      <c r="I79" s="23"/>
    </row>
    <row r="80" spans="2:9" x14ac:dyDescent="0.2">
      <c r="B80" s="23"/>
      <c r="C80" s="23"/>
      <c r="D80" s="23"/>
      <c r="E80" s="23"/>
      <c r="F80" s="23"/>
      <c r="G80" s="23"/>
      <c r="H80" s="23"/>
      <c r="I80" s="23"/>
    </row>
    <row r="81" spans="2:9" x14ac:dyDescent="0.2">
      <c r="B81" s="23"/>
      <c r="C81" s="23"/>
      <c r="D81" s="23"/>
      <c r="E81" s="23"/>
      <c r="F81" s="23"/>
      <c r="G81" s="23"/>
      <c r="H81" s="23"/>
      <c r="I81" s="23"/>
    </row>
    <row r="82" spans="2:9" x14ac:dyDescent="0.2">
      <c r="B82" s="23"/>
      <c r="C82" s="23"/>
      <c r="D82" s="23"/>
      <c r="E82" s="23"/>
      <c r="F82" s="23"/>
      <c r="G82" s="23"/>
      <c r="H82" s="23"/>
      <c r="I82" s="23"/>
    </row>
    <row r="83" spans="2:9" x14ac:dyDescent="0.2">
      <c r="B83" s="23"/>
      <c r="C83" s="23"/>
      <c r="D83" s="23"/>
      <c r="E83" s="23"/>
      <c r="F83" s="23"/>
      <c r="G83" s="23"/>
      <c r="H83" s="23"/>
      <c r="I83" s="23"/>
    </row>
    <row r="84" spans="2:9" x14ac:dyDescent="0.2">
      <c r="B84" s="23"/>
      <c r="C84" s="23"/>
      <c r="D84" s="23"/>
      <c r="E84" s="23"/>
      <c r="F84" s="23"/>
      <c r="G84" s="23"/>
      <c r="H84" s="23"/>
      <c r="I84" s="23"/>
    </row>
    <row r="85" spans="2:9" x14ac:dyDescent="0.2">
      <c r="B85" s="23"/>
      <c r="C85" s="23"/>
      <c r="D85" s="23"/>
      <c r="E85" s="23"/>
      <c r="F85" s="23"/>
      <c r="G85" s="23"/>
      <c r="H85" s="23"/>
      <c r="I85" s="23"/>
    </row>
    <row r="86" spans="2:9" x14ac:dyDescent="0.2">
      <c r="B86" s="23"/>
      <c r="C86" s="23"/>
      <c r="D86" s="23"/>
      <c r="E86" s="23"/>
      <c r="F86" s="23"/>
      <c r="G86" s="23"/>
      <c r="H86" s="23"/>
      <c r="I86" s="23"/>
    </row>
    <row r="87" spans="2:9" x14ac:dyDescent="0.2">
      <c r="B87" s="23"/>
      <c r="C87" s="23"/>
      <c r="D87" s="23"/>
      <c r="E87" s="23"/>
      <c r="F87" s="23"/>
      <c r="G87" s="23"/>
      <c r="H87" s="23"/>
      <c r="I87" s="23"/>
    </row>
    <row r="88" spans="2:9" x14ac:dyDescent="0.2">
      <c r="B88" s="23"/>
      <c r="C88" s="23"/>
      <c r="D88" s="23"/>
      <c r="E88" s="23"/>
      <c r="F88" s="23"/>
      <c r="G88" s="23"/>
      <c r="H88" s="23"/>
      <c r="I88" s="23"/>
    </row>
    <row r="89" spans="2:9" x14ac:dyDescent="0.2">
      <c r="B89" s="23"/>
      <c r="C89" s="23"/>
      <c r="D89" s="23"/>
      <c r="E89" s="23"/>
      <c r="F89" s="23"/>
      <c r="G89" s="23"/>
      <c r="H89" s="23"/>
      <c r="I89" s="23"/>
    </row>
    <row r="90" spans="2:9" x14ac:dyDescent="0.2">
      <c r="B90" s="23"/>
      <c r="C90" s="23"/>
      <c r="D90" s="23"/>
      <c r="E90" s="23"/>
      <c r="F90" s="23"/>
      <c r="G90" s="23"/>
      <c r="H90" s="23"/>
      <c r="I90" s="23"/>
    </row>
    <row r="91" spans="2:9" x14ac:dyDescent="0.2">
      <c r="B91" s="23"/>
      <c r="C91" s="23"/>
      <c r="D91" s="23"/>
      <c r="E91" s="23"/>
      <c r="F91" s="23"/>
      <c r="G91" s="23"/>
      <c r="H91" s="23"/>
      <c r="I91" s="23"/>
    </row>
    <row r="92" spans="2:9" x14ac:dyDescent="0.2">
      <c r="B92" s="23"/>
      <c r="C92" s="23"/>
      <c r="D92" s="23"/>
      <c r="E92" s="23"/>
      <c r="F92" s="23"/>
      <c r="G92" s="23"/>
      <c r="H92" s="23"/>
      <c r="I92" s="23"/>
    </row>
    <row r="93" spans="2:9" x14ac:dyDescent="0.2">
      <c r="B93" s="23"/>
      <c r="C93" s="23"/>
      <c r="D93" s="23"/>
      <c r="E93" s="23"/>
      <c r="F93" s="23"/>
      <c r="G93" s="23"/>
      <c r="H93" s="23"/>
      <c r="I93" s="23"/>
    </row>
    <row r="94" spans="2:9" x14ac:dyDescent="0.2">
      <c r="B94" s="23"/>
      <c r="C94" s="23"/>
      <c r="D94" s="23"/>
      <c r="E94" s="23"/>
      <c r="F94" s="23"/>
      <c r="G94" s="23"/>
      <c r="H94" s="23"/>
      <c r="I94" s="23"/>
    </row>
    <row r="95" spans="2:9" x14ac:dyDescent="0.2">
      <c r="B95" s="23"/>
      <c r="C95" s="23"/>
      <c r="D95" s="23"/>
      <c r="E95" s="23"/>
      <c r="F95" s="23"/>
      <c r="G95" s="23"/>
      <c r="H95" s="23"/>
      <c r="I95" s="23"/>
    </row>
    <row r="96" spans="2:9" x14ac:dyDescent="0.2">
      <c r="B96" s="23"/>
      <c r="C96" s="23"/>
      <c r="D96" s="23"/>
      <c r="E96" s="23"/>
      <c r="F96" s="23"/>
      <c r="G96" s="23"/>
      <c r="H96" s="23"/>
      <c r="I96" s="23"/>
    </row>
    <row r="97" spans="2:9" x14ac:dyDescent="0.2">
      <c r="B97" s="23"/>
      <c r="C97" s="23"/>
      <c r="D97" s="23"/>
      <c r="E97" s="23"/>
      <c r="F97" s="23"/>
      <c r="G97" s="23"/>
      <c r="H97" s="23"/>
      <c r="I97" s="23"/>
    </row>
    <row r="98" spans="2:9" x14ac:dyDescent="0.2">
      <c r="B98" s="23"/>
      <c r="C98" s="23"/>
      <c r="D98" s="23"/>
      <c r="E98" s="23"/>
      <c r="F98" s="23"/>
      <c r="G98" s="23"/>
      <c r="H98" s="23"/>
      <c r="I98" s="23"/>
    </row>
    <row r="99" spans="2:9" x14ac:dyDescent="0.2">
      <c r="B99" s="23"/>
      <c r="C99" s="23"/>
      <c r="D99" s="23"/>
      <c r="E99" s="23"/>
      <c r="F99" s="23"/>
      <c r="G99" s="23"/>
      <c r="H99" s="23"/>
      <c r="I99" s="23"/>
    </row>
    <row r="100" spans="2:9" x14ac:dyDescent="0.2">
      <c r="B100" s="23"/>
      <c r="C100" s="23"/>
      <c r="D100" s="23"/>
      <c r="E100" s="23"/>
      <c r="F100" s="23"/>
      <c r="G100" s="23"/>
      <c r="H100" s="23"/>
      <c r="I100" s="23"/>
    </row>
    <row r="101" spans="2:9" x14ac:dyDescent="0.2">
      <c r="B101" s="23"/>
      <c r="C101" s="23"/>
      <c r="D101" s="23"/>
      <c r="E101" s="23"/>
      <c r="F101" s="23"/>
      <c r="G101" s="23"/>
      <c r="H101" s="23"/>
      <c r="I101" s="23"/>
    </row>
    <row r="102" spans="2:9" x14ac:dyDescent="0.2">
      <c r="B102" s="23"/>
      <c r="C102" s="23"/>
      <c r="D102" s="23"/>
      <c r="E102" s="23"/>
      <c r="F102" s="23"/>
      <c r="G102" s="23"/>
      <c r="H102" s="23"/>
      <c r="I102" s="23"/>
    </row>
    <row r="103" spans="2:9" x14ac:dyDescent="0.2">
      <c r="B103" s="23"/>
      <c r="C103" s="23"/>
      <c r="D103" s="23"/>
      <c r="E103" s="23"/>
      <c r="F103" s="23"/>
      <c r="G103" s="23"/>
      <c r="H103" s="23"/>
      <c r="I103" s="23"/>
    </row>
    <row r="104" spans="2:9" x14ac:dyDescent="0.2">
      <c r="B104" s="23"/>
      <c r="C104" s="23"/>
      <c r="D104" s="23"/>
      <c r="E104" s="23"/>
      <c r="F104" s="23"/>
      <c r="G104" s="23"/>
      <c r="H104" s="23"/>
      <c r="I104" s="23"/>
    </row>
    <row r="105" spans="2:9" x14ac:dyDescent="0.2">
      <c r="B105" s="23"/>
      <c r="C105" s="23"/>
      <c r="D105" s="23"/>
      <c r="E105" s="23"/>
      <c r="F105" s="23"/>
      <c r="G105" s="23"/>
      <c r="H105" s="23"/>
      <c r="I105" s="23"/>
    </row>
    <row r="106" spans="2:9" x14ac:dyDescent="0.2">
      <c r="B106" s="23"/>
      <c r="C106" s="23"/>
      <c r="D106" s="23"/>
      <c r="E106" s="23"/>
      <c r="F106" s="23"/>
      <c r="G106" s="23"/>
      <c r="H106" s="23"/>
      <c r="I106" s="23"/>
    </row>
    <row r="107" spans="2:9" x14ac:dyDescent="0.2">
      <c r="B107" s="23"/>
      <c r="C107" s="23"/>
      <c r="D107" s="23"/>
      <c r="E107" s="23"/>
      <c r="F107" s="23"/>
      <c r="G107" s="23"/>
      <c r="H107" s="23"/>
      <c r="I107" s="23"/>
    </row>
    <row r="108" spans="2:9" x14ac:dyDescent="0.2">
      <c r="B108" s="23"/>
      <c r="C108" s="23"/>
      <c r="D108" s="23"/>
      <c r="E108" s="23"/>
      <c r="F108" s="23"/>
      <c r="G108" s="23"/>
      <c r="H108" s="23"/>
      <c r="I108" s="23"/>
    </row>
    <row r="109" spans="2:9" x14ac:dyDescent="0.2">
      <c r="B109" s="23"/>
      <c r="C109" s="23"/>
      <c r="D109" s="23"/>
      <c r="E109" s="23"/>
      <c r="F109" s="23"/>
      <c r="G109" s="23"/>
      <c r="H109" s="23"/>
      <c r="I109" s="23"/>
    </row>
    <row r="110" spans="2:9" x14ac:dyDescent="0.2">
      <c r="B110" s="23"/>
      <c r="C110" s="23"/>
      <c r="D110" s="23"/>
      <c r="E110" s="23"/>
      <c r="F110" s="23"/>
      <c r="G110" s="23"/>
      <c r="H110" s="23"/>
      <c r="I110" s="23"/>
    </row>
    <row r="111" spans="2:9" x14ac:dyDescent="0.2">
      <c r="B111" s="23"/>
      <c r="C111" s="23"/>
      <c r="D111" s="23"/>
      <c r="E111" s="23"/>
      <c r="F111" s="23"/>
      <c r="G111" s="23"/>
      <c r="H111" s="23"/>
      <c r="I111" s="23"/>
    </row>
    <row r="112" spans="2:9" x14ac:dyDescent="0.2">
      <c r="B112" s="23"/>
      <c r="C112" s="23"/>
      <c r="D112" s="23"/>
      <c r="E112" s="23"/>
      <c r="F112" s="23"/>
      <c r="G112" s="23"/>
      <c r="H112" s="23"/>
      <c r="I112" s="23"/>
    </row>
    <row r="113" spans="2:9" x14ac:dyDescent="0.2">
      <c r="B113" s="23"/>
      <c r="C113" s="23"/>
      <c r="D113" s="23"/>
      <c r="E113" s="23"/>
      <c r="F113" s="23"/>
      <c r="G113" s="23"/>
      <c r="H113" s="23"/>
      <c r="I113" s="23"/>
    </row>
    <row r="114" spans="2:9" x14ac:dyDescent="0.2">
      <c r="B114" s="23"/>
      <c r="C114" s="23"/>
      <c r="D114" s="23"/>
      <c r="E114" s="23"/>
      <c r="F114" s="23"/>
      <c r="G114" s="23"/>
      <c r="H114" s="23"/>
      <c r="I114" s="23"/>
    </row>
    <row r="115" spans="2:9" x14ac:dyDescent="0.2">
      <c r="B115" s="23"/>
      <c r="C115" s="23"/>
      <c r="D115" s="23"/>
      <c r="E115" s="23"/>
      <c r="F115" s="23"/>
      <c r="G115" s="23"/>
      <c r="H115" s="23"/>
      <c r="I115" s="23"/>
    </row>
    <row r="116" spans="2:9" x14ac:dyDescent="0.2">
      <c r="B116" s="23"/>
      <c r="C116" s="23"/>
      <c r="D116" s="23"/>
      <c r="E116" s="23"/>
      <c r="F116" s="23"/>
      <c r="G116" s="23"/>
      <c r="H116" s="23"/>
      <c r="I116" s="23"/>
    </row>
    <row r="117" spans="2:9" x14ac:dyDescent="0.2">
      <c r="B117" s="23"/>
      <c r="C117" s="23"/>
      <c r="D117" s="23"/>
      <c r="E117" s="23"/>
      <c r="F117" s="23"/>
      <c r="G117" s="23"/>
      <c r="H117" s="23"/>
      <c r="I117" s="23"/>
    </row>
    <row r="118" spans="2:9" x14ac:dyDescent="0.2">
      <c r="B118" s="23"/>
      <c r="C118" s="23"/>
      <c r="D118" s="23"/>
      <c r="E118" s="23"/>
      <c r="F118" s="23"/>
      <c r="G118" s="23"/>
      <c r="H118" s="23"/>
      <c r="I118" s="23"/>
    </row>
    <row r="119" spans="2:9" x14ac:dyDescent="0.2">
      <c r="B119" s="23"/>
      <c r="C119" s="23"/>
      <c r="D119" s="23"/>
      <c r="E119" s="23"/>
      <c r="F119" s="23"/>
      <c r="G119" s="23"/>
      <c r="H119" s="23"/>
      <c r="I119" s="23"/>
    </row>
    <row r="120" spans="2:9" x14ac:dyDescent="0.2">
      <c r="B120" s="23"/>
      <c r="C120" s="23"/>
      <c r="D120" s="23"/>
      <c r="E120" s="23"/>
      <c r="F120" s="23"/>
      <c r="G120" s="23"/>
      <c r="H120" s="23"/>
      <c r="I120" s="23"/>
    </row>
    <row r="121" spans="2:9" x14ac:dyDescent="0.2">
      <c r="B121" s="23"/>
      <c r="C121" s="23"/>
      <c r="D121" s="23"/>
      <c r="E121" s="23"/>
      <c r="F121" s="23"/>
      <c r="G121" s="23"/>
      <c r="H121" s="23"/>
      <c r="I121" s="23"/>
    </row>
    <row r="122" spans="2:9" x14ac:dyDescent="0.2">
      <c r="B122" s="23"/>
      <c r="C122" s="23"/>
      <c r="D122" s="23"/>
      <c r="E122" s="23"/>
      <c r="F122" s="23"/>
      <c r="G122" s="23"/>
      <c r="H122" s="23"/>
      <c r="I122" s="23"/>
    </row>
    <row r="123" spans="2:9" x14ac:dyDescent="0.2">
      <c r="B123" s="23"/>
      <c r="C123" s="23"/>
      <c r="D123" s="23"/>
      <c r="E123" s="23"/>
      <c r="F123" s="23"/>
      <c r="G123" s="23"/>
      <c r="H123" s="23"/>
      <c r="I123" s="23"/>
    </row>
    <row r="124" spans="2:9" x14ac:dyDescent="0.2">
      <c r="B124" s="23"/>
      <c r="C124" s="23"/>
      <c r="D124" s="23"/>
      <c r="E124" s="23"/>
      <c r="F124" s="23"/>
      <c r="G124" s="23"/>
      <c r="H124" s="23"/>
      <c r="I124" s="23"/>
    </row>
    <row r="125" spans="2:9" x14ac:dyDescent="0.2">
      <c r="B125" s="23"/>
      <c r="C125" s="23"/>
      <c r="D125" s="23"/>
      <c r="E125" s="23"/>
      <c r="F125" s="23"/>
      <c r="G125" s="23"/>
      <c r="H125" s="23"/>
      <c r="I125" s="23"/>
    </row>
    <row r="126" spans="2:9" x14ac:dyDescent="0.2">
      <c r="B126" s="23"/>
      <c r="C126" s="23"/>
      <c r="D126" s="23"/>
      <c r="E126" s="23"/>
      <c r="F126" s="23"/>
      <c r="G126" s="23"/>
      <c r="H126" s="23"/>
      <c r="I126" s="23"/>
    </row>
    <row r="127" spans="2:9" x14ac:dyDescent="0.2">
      <c r="B127" s="23"/>
      <c r="C127" s="23"/>
      <c r="D127" s="23"/>
      <c r="E127" s="23"/>
      <c r="F127" s="23"/>
      <c r="G127" s="23"/>
      <c r="H127" s="23"/>
      <c r="I127" s="23"/>
    </row>
    <row r="128" spans="2:9" x14ac:dyDescent="0.2">
      <c r="B128" s="23"/>
      <c r="C128" s="23"/>
      <c r="D128" s="23"/>
      <c r="E128" s="23"/>
      <c r="F128" s="23"/>
      <c r="G128" s="23"/>
      <c r="H128" s="23"/>
      <c r="I128" s="23"/>
    </row>
    <row r="129" spans="2:9" x14ac:dyDescent="0.2">
      <c r="B129" s="23"/>
      <c r="C129" s="23"/>
      <c r="D129" s="23"/>
      <c r="E129" s="23"/>
      <c r="F129" s="23"/>
      <c r="G129" s="23"/>
      <c r="H129" s="23"/>
      <c r="I129" s="23"/>
    </row>
    <row r="130" spans="2:9" x14ac:dyDescent="0.2">
      <c r="B130" s="23"/>
      <c r="C130" s="23"/>
      <c r="D130" s="23"/>
      <c r="E130" s="23"/>
      <c r="F130" s="23"/>
      <c r="G130" s="23"/>
      <c r="H130" s="23"/>
      <c r="I130" s="23"/>
    </row>
    <row r="131" spans="2:9" x14ac:dyDescent="0.2">
      <c r="B131" s="23"/>
      <c r="C131" s="23"/>
      <c r="D131" s="23"/>
      <c r="E131" s="23"/>
      <c r="F131" s="23"/>
      <c r="G131" s="23"/>
      <c r="H131" s="23"/>
      <c r="I131" s="23"/>
    </row>
    <row r="132" spans="2:9" x14ac:dyDescent="0.2">
      <c r="B132" s="23"/>
      <c r="C132" s="23"/>
      <c r="D132" s="23"/>
      <c r="E132" s="23"/>
      <c r="F132" s="23"/>
      <c r="G132" s="23"/>
      <c r="H132" s="23"/>
      <c r="I132" s="23"/>
    </row>
    <row r="133" spans="2:9" x14ac:dyDescent="0.2">
      <c r="B133" s="23"/>
      <c r="C133" s="23"/>
      <c r="D133" s="23"/>
      <c r="E133" s="23"/>
      <c r="F133" s="23"/>
      <c r="G133" s="23"/>
      <c r="H133" s="23"/>
      <c r="I133" s="23"/>
    </row>
    <row r="134" spans="2:9" x14ac:dyDescent="0.2">
      <c r="B134" s="23"/>
      <c r="C134" s="23"/>
      <c r="D134" s="23"/>
      <c r="E134" s="23"/>
      <c r="F134" s="23"/>
      <c r="G134" s="23"/>
      <c r="H134" s="23"/>
      <c r="I134" s="23"/>
    </row>
    <row r="135" spans="2:9" x14ac:dyDescent="0.2">
      <c r="B135" s="23"/>
      <c r="C135" s="23"/>
      <c r="D135" s="23"/>
      <c r="E135" s="23"/>
      <c r="F135" s="23"/>
      <c r="G135" s="23"/>
      <c r="H135" s="23"/>
      <c r="I135" s="23"/>
    </row>
    <row r="136" spans="2:9" x14ac:dyDescent="0.2">
      <c r="B136" s="23"/>
      <c r="C136" s="23"/>
      <c r="D136" s="23"/>
      <c r="E136" s="23"/>
      <c r="F136" s="23"/>
      <c r="G136" s="23"/>
      <c r="H136" s="23"/>
      <c r="I136" s="23"/>
    </row>
    <row r="137" spans="2:9" x14ac:dyDescent="0.2">
      <c r="B137" s="23"/>
      <c r="C137" s="23"/>
      <c r="D137" s="23"/>
      <c r="E137" s="23"/>
      <c r="F137" s="23"/>
      <c r="G137" s="23"/>
      <c r="H137" s="23"/>
      <c r="I137" s="23"/>
    </row>
    <row r="138" spans="2:9" x14ac:dyDescent="0.2">
      <c r="B138" s="23"/>
      <c r="C138" s="23"/>
      <c r="D138" s="23"/>
      <c r="E138" s="23"/>
      <c r="F138" s="23"/>
      <c r="G138" s="23"/>
      <c r="H138" s="23"/>
      <c r="I138" s="23"/>
    </row>
    <row r="139" spans="2:9" x14ac:dyDescent="0.2">
      <c r="B139" s="23"/>
      <c r="C139" s="23"/>
      <c r="D139" s="23"/>
      <c r="E139" s="23"/>
      <c r="F139" s="23"/>
      <c r="G139" s="23"/>
      <c r="H139" s="23"/>
      <c r="I139" s="23"/>
    </row>
    <row r="140" spans="2:9" x14ac:dyDescent="0.2">
      <c r="B140" s="23"/>
      <c r="C140" s="23"/>
      <c r="D140" s="23"/>
      <c r="E140" s="23"/>
      <c r="F140" s="23"/>
      <c r="G140" s="23"/>
      <c r="H140" s="23"/>
      <c r="I140" s="23"/>
    </row>
    <row r="141" spans="2:9" x14ac:dyDescent="0.2">
      <c r="B141" s="23"/>
      <c r="C141" s="23"/>
      <c r="D141" s="23"/>
      <c r="E141" s="23"/>
      <c r="F141" s="23"/>
      <c r="G141" s="23"/>
      <c r="H141" s="23"/>
      <c r="I141" s="23"/>
    </row>
    <row r="142" spans="2:9" x14ac:dyDescent="0.2">
      <c r="B142" s="23"/>
      <c r="C142" s="23"/>
      <c r="D142" s="23"/>
      <c r="E142" s="23"/>
      <c r="F142" s="23"/>
      <c r="G142" s="23"/>
      <c r="H142" s="23"/>
      <c r="I142" s="23"/>
    </row>
    <row r="143" spans="2:9" x14ac:dyDescent="0.2">
      <c r="B143" s="23"/>
      <c r="C143" s="23"/>
      <c r="D143" s="23"/>
      <c r="E143" s="23"/>
      <c r="F143" s="23"/>
      <c r="G143" s="23"/>
      <c r="H143" s="23"/>
      <c r="I143" s="23"/>
    </row>
    <row r="144" spans="2:9" x14ac:dyDescent="0.2">
      <c r="B144" s="23"/>
      <c r="C144" s="23"/>
      <c r="D144" s="23"/>
      <c r="E144" s="23"/>
      <c r="F144" s="23"/>
      <c r="G144" s="23"/>
      <c r="H144" s="23"/>
      <c r="I144" s="23"/>
    </row>
    <row r="145" spans="2:9" x14ac:dyDescent="0.2">
      <c r="B145" s="23"/>
      <c r="C145" s="23"/>
      <c r="D145" s="23"/>
      <c r="E145" s="23"/>
      <c r="F145" s="23"/>
      <c r="G145" s="23"/>
      <c r="H145" s="23"/>
      <c r="I145" s="23"/>
    </row>
    <row r="146" spans="2:9" x14ac:dyDescent="0.2">
      <c r="B146" s="23"/>
      <c r="C146" s="23"/>
      <c r="D146" s="23"/>
      <c r="E146" s="23"/>
      <c r="F146" s="23"/>
      <c r="G146" s="23"/>
      <c r="H146" s="23"/>
      <c r="I146" s="23"/>
    </row>
    <row r="147" spans="2:9" x14ac:dyDescent="0.2">
      <c r="B147" s="23"/>
      <c r="C147" s="23"/>
      <c r="D147" s="23"/>
      <c r="E147" s="23"/>
      <c r="F147" s="23"/>
      <c r="G147" s="23"/>
      <c r="H147" s="23"/>
      <c r="I147" s="23"/>
    </row>
    <row r="148" spans="2:9" x14ac:dyDescent="0.2">
      <c r="B148" s="23"/>
      <c r="C148" s="23"/>
      <c r="D148" s="23"/>
      <c r="E148" s="23"/>
      <c r="F148" s="23"/>
      <c r="G148" s="23"/>
      <c r="H148" s="23"/>
      <c r="I148" s="23"/>
    </row>
    <row r="149" spans="2:9" x14ac:dyDescent="0.2">
      <c r="B149" s="23"/>
      <c r="C149" s="23"/>
      <c r="D149" s="23"/>
      <c r="E149" s="23"/>
      <c r="F149" s="23"/>
      <c r="G149" s="23"/>
      <c r="H149" s="23"/>
      <c r="I149" s="23"/>
    </row>
    <row r="150" spans="2:9" x14ac:dyDescent="0.2">
      <c r="B150" s="23"/>
      <c r="C150" s="23"/>
      <c r="D150" s="23"/>
      <c r="E150" s="23"/>
      <c r="F150" s="23"/>
      <c r="G150" s="23"/>
      <c r="H150" s="23"/>
      <c r="I150" s="23"/>
    </row>
    <row r="151" spans="2:9" x14ac:dyDescent="0.2">
      <c r="B151" s="23"/>
      <c r="C151" s="23"/>
      <c r="D151" s="23"/>
      <c r="E151" s="23"/>
      <c r="F151" s="23"/>
      <c r="G151" s="23"/>
      <c r="H151" s="23"/>
      <c r="I151" s="23"/>
    </row>
    <row r="152" spans="2:9" x14ac:dyDescent="0.2">
      <c r="B152" s="23"/>
      <c r="C152" s="23"/>
      <c r="D152" s="23"/>
      <c r="E152" s="23"/>
      <c r="F152" s="23"/>
      <c r="G152" s="23"/>
      <c r="H152" s="23"/>
      <c r="I152" s="23"/>
    </row>
    <row r="153" spans="2:9" x14ac:dyDescent="0.2">
      <c r="B153" s="23"/>
      <c r="C153" s="23"/>
      <c r="D153" s="23"/>
      <c r="E153" s="23"/>
      <c r="F153" s="23"/>
      <c r="G153" s="23"/>
      <c r="H153" s="23"/>
      <c r="I153" s="23"/>
    </row>
    <row r="154" spans="2:9" x14ac:dyDescent="0.2">
      <c r="B154" s="23"/>
      <c r="C154" s="23"/>
      <c r="D154" s="23"/>
      <c r="E154" s="23"/>
      <c r="F154" s="23"/>
      <c r="G154" s="23"/>
      <c r="H154" s="23"/>
      <c r="I154" s="23"/>
    </row>
    <row r="155" spans="2:9" x14ac:dyDescent="0.2">
      <c r="B155" s="23"/>
      <c r="C155" s="23"/>
      <c r="D155" s="23"/>
      <c r="E155" s="23"/>
      <c r="F155" s="23"/>
      <c r="G155" s="23"/>
      <c r="H155" s="23"/>
      <c r="I155" s="23"/>
    </row>
    <row r="156" spans="2:9" x14ac:dyDescent="0.2">
      <c r="B156" s="23"/>
      <c r="C156" s="23"/>
      <c r="D156" s="23"/>
      <c r="E156" s="23"/>
      <c r="F156" s="23"/>
      <c r="G156" s="23"/>
      <c r="H156" s="23"/>
      <c r="I156" s="23"/>
    </row>
    <row r="157" spans="2:9" x14ac:dyDescent="0.2">
      <c r="B157" s="23"/>
      <c r="C157" s="23"/>
      <c r="D157" s="23"/>
      <c r="E157" s="23"/>
      <c r="F157" s="23"/>
      <c r="G157" s="23"/>
      <c r="H157" s="23"/>
      <c r="I157" s="23"/>
    </row>
    <row r="158" spans="2:9" x14ac:dyDescent="0.2">
      <c r="B158" s="23"/>
      <c r="C158" s="23"/>
      <c r="D158" s="23"/>
      <c r="E158" s="23"/>
      <c r="F158" s="23"/>
      <c r="G158" s="23"/>
      <c r="H158" s="23"/>
      <c r="I158" s="23"/>
    </row>
    <row r="159" spans="2:9" x14ac:dyDescent="0.2">
      <c r="B159" s="23"/>
      <c r="C159" s="23"/>
      <c r="D159" s="23"/>
      <c r="E159" s="23"/>
      <c r="F159" s="23"/>
      <c r="G159" s="23"/>
      <c r="H159" s="23"/>
      <c r="I159" s="23"/>
    </row>
    <row r="160" spans="2:9" x14ac:dyDescent="0.2">
      <c r="B160" s="23"/>
      <c r="C160" s="23"/>
      <c r="D160" s="23"/>
      <c r="E160" s="23"/>
      <c r="F160" s="23"/>
      <c r="G160" s="23"/>
      <c r="H160" s="23"/>
      <c r="I160" s="23"/>
    </row>
    <row r="161" spans="2:9" x14ac:dyDescent="0.2">
      <c r="B161" s="23"/>
      <c r="C161" s="23"/>
      <c r="D161" s="23"/>
      <c r="E161" s="23"/>
      <c r="F161" s="23"/>
      <c r="G161" s="23"/>
      <c r="H161" s="23"/>
      <c r="I161" s="23"/>
    </row>
    <row r="162" spans="2:9" x14ac:dyDescent="0.2">
      <c r="B162" s="23"/>
      <c r="C162" s="23"/>
      <c r="D162" s="23"/>
      <c r="E162" s="23"/>
      <c r="F162" s="23"/>
      <c r="G162" s="23"/>
      <c r="H162" s="23"/>
      <c r="I162" s="23"/>
    </row>
    <row r="163" spans="2:9" x14ac:dyDescent="0.2">
      <c r="B163" s="23"/>
      <c r="C163" s="23"/>
      <c r="D163" s="23"/>
      <c r="E163" s="23"/>
      <c r="F163" s="23"/>
      <c r="G163" s="23"/>
      <c r="H163" s="23"/>
      <c r="I163" s="23"/>
    </row>
    <row r="164" spans="2:9" x14ac:dyDescent="0.2">
      <c r="B164" s="23"/>
      <c r="C164" s="23"/>
      <c r="D164" s="23"/>
      <c r="E164" s="23"/>
      <c r="F164" s="23"/>
      <c r="G164" s="23"/>
      <c r="H164" s="23"/>
      <c r="I164" s="23"/>
    </row>
    <row r="165" spans="2:9" x14ac:dyDescent="0.2">
      <c r="B165" s="23"/>
      <c r="C165" s="23"/>
      <c r="D165" s="23"/>
      <c r="E165" s="23"/>
      <c r="F165" s="23"/>
      <c r="G165" s="23"/>
      <c r="H165" s="23"/>
      <c r="I165" s="23"/>
    </row>
    <row r="166" spans="2:9" x14ac:dyDescent="0.2">
      <c r="B166" s="23"/>
      <c r="C166" s="23"/>
      <c r="D166" s="23"/>
      <c r="E166" s="23"/>
      <c r="F166" s="23"/>
      <c r="G166" s="23"/>
      <c r="H166" s="23"/>
      <c r="I166" s="23"/>
    </row>
    <row r="167" spans="2:9" x14ac:dyDescent="0.2">
      <c r="B167" s="23"/>
      <c r="C167" s="23"/>
      <c r="D167" s="23"/>
      <c r="E167" s="23"/>
      <c r="F167" s="23"/>
      <c r="G167" s="23"/>
      <c r="H167" s="23"/>
      <c r="I167" s="23"/>
    </row>
    <row r="168" spans="2:9" x14ac:dyDescent="0.2">
      <c r="B168" s="23"/>
      <c r="C168" s="23"/>
      <c r="D168" s="23"/>
      <c r="E168" s="23"/>
      <c r="F168" s="23"/>
      <c r="G168" s="23"/>
      <c r="H168" s="23"/>
      <c r="I168" s="23"/>
    </row>
    <row r="169" spans="2:9" x14ac:dyDescent="0.2">
      <c r="B169" s="23"/>
      <c r="C169" s="23"/>
      <c r="D169" s="23"/>
      <c r="E169" s="23"/>
      <c r="F169" s="23"/>
      <c r="G169" s="23"/>
      <c r="H169" s="23"/>
      <c r="I169" s="23"/>
    </row>
    <row r="170" spans="2:9" x14ac:dyDescent="0.2">
      <c r="B170" s="23"/>
      <c r="C170" s="23"/>
      <c r="D170" s="23"/>
      <c r="E170" s="23"/>
      <c r="F170" s="23"/>
      <c r="G170" s="23"/>
      <c r="H170" s="23"/>
      <c r="I170" s="23"/>
    </row>
    <row r="171" spans="2:9" x14ac:dyDescent="0.2">
      <c r="B171" s="23"/>
      <c r="C171" s="23"/>
      <c r="D171" s="23"/>
      <c r="E171" s="23"/>
      <c r="F171" s="23"/>
      <c r="G171" s="23"/>
      <c r="H171" s="23"/>
      <c r="I171" s="23"/>
    </row>
    <row r="172" spans="2:9" x14ac:dyDescent="0.2">
      <c r="B172" s="23"/>
      <c r="C172" s="23"/>
      <c r="D172" s="23"/>
      <c r="E172" s="23"/>
      <c r="F172" s="23"/>
      <c r="G172" s="23"/>
      <c r="H172" s="23"/>
      <c r="I172" s="23"/>
    </row>
    <row r="173" spans="2:9" x14ac:dyDescent="0.2">
      <c r="B173" s="23"/>
      <c r="C173" s="23"/>
      <c r="D173" s="23"/>
      <c r="E173" s="23"/>
      <c r="F173" s="23"/>
      <c r="G173" s="23"/>
      <c r="H173" s="23"/>
      <c r="I173" s="23"/>
    </row>
    <row r="174" spans="2:9" x14ac:dyDescent="0.2">
      <c r="B174" s="23"/>
      <c r="C174" s="23"/>
      <c r="D174" s="23"/>
      <c r="E174" s="23"/>
      <c r="F174" s="23"/>
      <c r="G174" s="23"/>
      <c r="H174" s="23"/>
      <c r="I174" s="23"/>
    </row>
    <row r="175" spans="2:9" x14ac:dyDescent="0.2">
      <c r="B175" s="23"/>
      <c r="C175" s="23"/>
      <c r="D175" s="23"/>
      <c r="E175" s="23"/>
      <c r="F175" s="23"/>
      <c r="G175" s="23"/>
      <c r="H175" s="23"/>
      <c r="I175" s="23"/>
    </row>
    <row r="176" spans="2:9" x14ac:dyDescent="0.2">
      <c r="B176" s="23"/>
      <c r="C176" s="23"/>
      <c r="D176" s="23"/>
      <c r="E176" s="23"/>
      <c r="F176" s="23"/>
      <c r="G176" s="23"/>
      <c r="H176" s="23"/>
      <c r="I176" s="23"/>
    </row>
    <row r="177" spans="2:9" x14ac:dyDescent="0.2">
      <c r="B177" s="23"/>
      <c r="C177" s="23"/>
      <c r="D177" s="23"/>
      <c r="E177" s="23"/>
      <c r="F177" s="23"/>
      <c r="G177" s="23"/>
      <c r="H177" s="23"/>
      <c r="I177" s="23"/>
    </row>
    <row r="178" spans="2:9" x14ac:dyDescent="0.2">
      <c r="B178" s="23"/>
      <c r="C178" s="23"/>
      <c r="D178" s="23"/>
      <c r="E178" s="23"/>
      <c r="F178" s="23"/>
      <c r="G178" s="23"/>
      <c r="H178" s="23"/>
      <c r="I178" s="23"/>
    </row>
    <row r="179" spans="2:9" x14ac:dyDescent="0.2">
      <c r="B179" s="23"/>
      <c r="C179" s="23"/>
      <c r="D179" s="23"/>
      <c r="E179" s="23"/>
      <c r="F179" s="23"/>
      <c r="G179" s="23"/>
      <c r="H179" s="23"/>
      <c r="I179" s="23"/>
    </row>
    <row r="180" spans="2:9" x14ac:dyDescent="0.2">
      <c r="B180" s="23"/>
      <c r="C180" s="23"/>
      <c r="D180" s="23"/>
      <c r="E180" s="23"/>
      <c r="F180" s="23"/>
      <c r="G180" s="23"/>
      <c r="H180" s="23"/>
      <c r="I180" s="23"/>
    </row>
    <row r="181" spans="2:9" x14ac:dyDescent="0.2">
      <c r="B181" s="23"/>
      <c r="C181" s="23"/>
      <c r="D181" s="23"/>
      <c r="E181" s="23"/>
      <c r="F181" s="23"/>
      <c r="G181" s="23"/>
      <c r="H181" s="23"/>
      <c r="I181" s="23"/>
    </row>
    <row r="182" spans="2:9" x14ac:dyDescent="0.2">
      <c r="B182" s="23"/>
      <c r="C182" s="23"/>
      <c r="D182" s="23"/>
      <c r="E182" s="23"/>
      <c r="F182" s="23"/>
      <c r="G182" s="23"/>
      <c r="H182" s="23"/>
      <c r="I182" s="23"/>
    </row>
    <row r="183" spans="2:9" x14ac:dyDescent="0.2">
      <c r="B183" s="23"/>
      <c r="C183" s="23"/>
      <c r="D183" s="23"/>
      <c r="E183" s="23"/>
      <c r="F183" s="23"/>
      <c r="G183" s="23"/>
      <c r="H183" s="23"/>
      <c r="I183" s="23"/>
    </row>
    <row r="184" spans="2:9" x14ac:dyDescent="0.2">
      <c r="B184" s="23"/>
      <c r="C184" s="23"/>
      <c r="D184" s="23"/>
      <c r="E184" s="23"/>
      <c r="F184" s="23"/>
      <c r="G184" s="23"/>
      <c r="H184" s="23"/>
      <c r="I184" s="23"/>
    </row>
    <row r="185" spans="2:9" x14ac:dyDescent="0.2">
      <c r="B185" s="23"/>
      <c r="C185" s="23"/>
      <c r="D185" s="23"/>
      <c r="E185" s="23"/>
      <c r="F185" s="23"/>
      <c r="G185" s="23"/>
      <c r="H185" s="23"/>
      <c r="I185" s="23"/>
    </row>
    <row r="186" spans="2:9" x14ac:dyDescent="0.2">
      <c r="B186" s="23"/>
      <c r="C186" s="23"/>
      <c r="D186" s="23"/>
      <c r="E186" s="23"/>
      <c r="F186" s="23"/>
      <c r="G186" s="23"/>
      <c r="H186" s="23"/>
      <c r="I186" s="23"/>
    </row>
    <row r="187" spans="2:9" x14ac:dyDescent="0.2">
      <c r="B187" s="23"/>
      <c r="C187" s="23"/>
      <c r="D187" s="23"/>
      <c r="E187" s="23"/>
      <c r="F187" s="23"/>
      <c r="G187" s="23"/>
      <c r="H187" s="23"/>
      <c r="I187" s="23"/>
    </row>
    <row r="188" spans="2:9" x14ac:dyDescent="0.2">
      <c r="B188" s="23"/>
      <c r="C188" s="23"/>
      <c r="D188" s="23"/>
      <c r="E188" s="23"/>
      <c r="F188" s="23"/>
      <c r="G188" s="23"/>
      <c r="H188" s="23"/>
      <c r="I188" s="23"/>
    </row>
    <row r="189" spans="2:9" x14ac:dyDescent="0.2">
      <c r="B189" s="23"/>
      <c r="C189" s="23"/>
      <c r="D189" s="23"/>
      <c r="E189" s="23"/>
      <c r="F189" s="23"/>
      <c r="G189" s="23"/>
      <c r="H189" s="23"/>
      <c r="I189" s="23"/>
    </row>
    <row r="190" spans="2:9" x14ac:dyDescent="0.2">
      <c r="B190" s="23"/>
      <c r="C190" s="23"/>
      <c r="D190" s="23"/>
      <c r="E190" s="23"/>
      <c r="F190" s="23"/>
      <c r="G190" s="23"/>
      <c r="H190" s="23"/>
      <c r="I190" s="23"/>
    </row>
    <row r="191" spans="2:9" x14ac:dyDescent="0.2">
      <c r="B191" s="23"/>
      <c r="C191" s="23"/>
      <c r="D191" s="23"/>
      <c r="E191" s="23"/>
      <c r="F191" s="23"/>
      <c r="G191" s="23"/>
      <c r="H191" s="23"/>
      <c r="I191" s="23"/>
    </row>
    <row r="192" spans="2:9" x14ac:dyDescent="0.2">
      <c r="B192" s="23"/>
      <c r="C192" s="23"/>
      <c r="D192" s="23"/>
      <c r="E192" s="23"/>
      <c r="F192" s="23"/>
      <c r="G192" s="23"/>
      <c r="H192" s="23"/>
      <c r="I192" s="23"/>
    </row>
    <row r="193" spans="2:9" x14ac:dyDescent="0.2">
      <c r="B193" s="23"/>
      <c r="C193" s="23"/>
      <c r="D193" s="23"/>
      <c r="E193" s="23"/>
      <c r="F193" s="23"/>
      <c r="G193" s="23"/>
      <c r="H193" s="23"/>
      <c r="I193" s="23"/>
    </row>
    <row r="194" spans="2:9" x14ac:dyDescent="0.2">
      <c r="B194" s="23"/>
      <c r="C194" s="23"/>
      <c r="D194" s="23"/>
      <c r="E194" s="23"/>
      <c r="F194" s="23"/>
      <c r="G194" s="23"/>
      <c r="H194" s="23"/>
      <c r="I194" s="23"/>
    </row>
    <row r="195" spans="2:9" x14ac:dyDescent="0.2">
      <c r="B195" s="23"/>
      <c r="C195" s="23"/>
      <c r="D195" s="23"/>
      <c r="E195" s="23"/>
      <c r="F195" s="23"/>
      <c r="G195" s="23"/>
      <c r="H195" s="23"/>
      <c r="I195" s="23"/>
    </row>
    <row r="196" spans="2:9" x14ac:dyDescent="0.2">
      <c r="B196" s="23"/>
      <c r="C196" s="23"/>
      <c r="D196" s="23"/>
      <c r="E196" s="23"/>
      <c r="F196" s="23"/>
      <c r="G196" s="23"/>
      <c r="H196" s="23"/>
      <c r="I196" s="23"/>
    </row>
    <row r="197" spans="2:9" x14ac:dyDescent="0.2">
      <c r="B197" s="23"/>
      <c r="C197" s="23"/>
      <c r="D197" s="23"/>
      <c r="E197" s="23"/>
      <c r="F197" s="23"/>
      <c r="G197" s="23"/>
      <c r="H197" s="23"/>
      <c r="I197" s="23"/>
    </row>
    <row r="198" spans="2:9" x14ac:dyDescent="0.2">
      <c r="B198" s="23"/>
      <c r="C198" s="23"/>
      <c r="D198" s="23"/>
      <c r="E198" s="23"/>
      <c r="F198" s="23"/>
      <c r="G198" s="23"/>
      <c r="H198" s="23"/>
      <c r="I198" s="23"/>
    </row>
    <row r="199" spans="2:9" x14ac:dyDescent="0.2">
      <c r="B199" s="23"/>
      <c r="C199" s="23"/>
      <c r="D199" s="23"/>
      <c r="E199" s="23"/>
      <c r="F199" s="23"/>
      <c r="G199" s="23"/>
      <c r="H199" s="23"/>
      <c r="I199" s="23"/>
    </row>
    <row r="200" spans="2:9" x14ac:dyDescent="0.2">
      <c r="B200" s="23"/>
      <c r="C200" s="23"/>
      <c r="D200" s="23"/>
      <c r="E200" s="23"/>
      <c r="F200" s="23"/>
      <c r="G200" s="23"/>
      <c r="H200" s="23"/>
      <c r="I200" s="23"/>
    </row>
    <row r="201" spans="2:9" x14ac:dyDescent="0.2">
      <c r="B201" s="23"/>
      <c r="C201" s="23"/>
      <c r="D201" s="23"/>
      <c r="E201" s="23"/>
      <c r="F201" s="23"/>
      <c r="G201" s="23"/>
      <c r="H201" s="23"/>
      <c r="I201" s="23"/>
    </row>
    <row r="202" spans="2:9" x14ac:dyDescent="0.2">
      <c r="B202" s="23"/>
      <c r="C202" s="23"/>
      <c r="D202" s="23"/>
      <c r="E202" s="23"/>
      <c r="F202" s="23"/>
      <c r="G202" s="23"/>
      <c r="H202" s="23"/>
      <c r="I202" s="23"/>
    </row>
    <row r="203" spans="2:9" x14ac:dyDescent="0.2">
      <c r="B203" s="23"/>
      <c r="C203" s="23"/>
      <c r="D203" s="23"/>
      <c r="E203" s="23"/>
      <c r="F203" s="23"/>
      <c r="G203" s="23"/>
      <c r="H203" s="23"/>
      <c r="I203" s="23"/>
    </row>
    <row r="204" spans="2:9" x14ac:dyDescent="0.2">
      <c r="B204" s="23"/>
      <c r="C204" s="23"/>
      <c r="D204" s="23"/>
      <c r="E204" s="23"/>
      <c r="F204" s="23"/>
      <c r="G204" s="23"/>
      <c r="H204" s="23"/>
      <c r="I204" s="23"/>
    </row>
    <row r="205" spans="2:9" x14ac:dyDescent="0.2">
      <c r="B205" s="23"/>
      <c r="C205" s="23"/>
      <c r="D205" s="23"/>
      <c r="E205" s="23"/>
      <c r="F205" s="23"/>
      <c r="G205" s="23"/>
      <c r="H205" s="23"/>
      <c r="I205" s="23"/>
    </row>
    <row r="206" spans="2:9" x14ac:dyDescent="0.2">
      <c r="B206" s="23"/>
      <c r="C206" s="23"/>
      <c r="D206" s="23"/>
      <c r="E206" s="23"/>
      <c r="F206" s="23"/>
      <c r="G206" s="23"/>
      <c r="H206" s="23"/>
      <c r="I206" s="23"/>
    </row>
    <row r="207" spans="2:9" x14ac:dyDescent="0.2">
      <c r="B207" s="23"/>
      <c r="C207" s="23"/>
      <c r="D207" s="23"/>
      <c r="E207" s="23"/>
      <c r="F207" s="23"/>
      <c r="G207" s="23"/>
      <c r="H207" s="23"/>
      <c r="I207" s="23"/>
    </row>
    <row r="208" spans="2:9" x14ac:dyDescent="0.2">
      <c r="B208" s="23"/>
      <c r="C208" s="23"/>
      <c r="D208" s="23"/>
      <c r="E208" s="23"/>
      <c r="F208" s="23"/>
      <c r="G208" s="23"/>
      <c r="H208" s="23"/>
      <c r="I208" s="23"/>
    </row>
    <row r="209" spans="2:9" x14ac:dyDescent="0.2">
      <c r="B209" s="23"/>
      <c r="C209" s="23"/>
      <c r="D209" s="23"/>
      <c r="E209" s="23"/>
      <c r="F209" s="23"/>
      <c r="G209" s="23"/>
      <c r="H209" s="23"/>
      <c r="I209" s="23"/>
    </row>
  </sheetData>
  <mergeCells count="66">
    <mergeCell ref="B38:I38"/>
    <mergeCell ref="C37:G37"/>
    <mergeCell ref="H37:I37"/>
    <mergeCell ref="A42:J42"/>
    <mergeCell ref="C18:G18"/>
    <mergeCell ref="H18:I18"/>
    <mergeCell ref="B27:I27"/>
    <mergeCell ref="B28:I28"/>
    <mergeCell ref="H32:I32"/>
    <mergeCell ref="C30:G30"/>
    <mergeCell ref="C40:G40"/>
    <mergeCell ref="H40:I40"/>
    <mergeCell ref="C41:G41"/>
    <mergeCell ref="H41:I41"/>
    <mergeCell ref="C39:G39"/>
    <mergeCell ref="H39:I39"/>
    <mergeCell ref="B39:B41"/>
    <mergeCell ref="C29:G29"/>
    <mergeCell ref="H29:I29"/>
    <mergeCell ref="C31:G31"/>
    <mergeCell ref="H31:I31"/>
    <mergeCell ref="B29:B36"/>
    <mergeCell ref="H30:I30"/>
    <mergeCell ref="C32:G32"/>
    <mergeCell ref="C34:G34"/>
    <mergeCell ref="H34:I34"/>
    <mergeCell ref="C35:G35"/>
    <mergeCell ref="H35:I35"/>
    <mergeCell ref="C36:G36"/>
    <mergeCell ref="H36:I36"/>
    <mergeCell ref="C33:G33"/>
    <mergeCell ref="H33:I33"/>
    <mergeCell ref="B26:I26"/>
    <mergeCell ref="C25:G25"/>
    <mergeCell ref="H25:I25"/>
    <mergeCell ref="C23:G23"/>
    <mergeCell ref="H23:I23"/>
    <mergeCell ref="C24:G24"/>
    <mergeCell ref="H24:I24"/>
    <mergeCell ref="B16:B25"/>
    <mergeCell ref="C20:G20"/>
    <mergeCell ref="H20:I20"/>
    <mergeCell ref="C21:G21"/>
    <mergeCell ref="H21:I21"/>
    <mergeCell ref="H22:I22"/>
    <mergeCell ref="C22:G22"/>
    <mergeCell ref="B15:I15"/>
    <mergeCell ref="C17:G17"/>
    <mergeCell ref="H17:I17"/>
    <mergeCell ref="C19:G19"/>
    <mergeCell ref="H19:I19"/>
    <mergeCell ref="C16:G16"/>
    <mergeCell ref="H16:I16"/>
    <mergeCell ref="B13:I13"/>
    <mergeCell ref="B14:I14"/>
    <mergeCell ref="B2:I2"/>
    <mergeCell ref="B3:I3"/>
    <mergeCell ref="B4:I4"/>
    <mergeCell ref="B5:I5"/>
    <mergeCell ref="B1:I1"/>
    <mergeCell ref="B6:I6"/>
    <mergeCell ref="B7:I7"/>
    <mergeCell ref="B8:I8"/>
    <mergeCell ref="B9:B12"/>
    <mergeCell ref="C9:G12"/>
    <mergeCell ref="H9:I12"/>
  </mergeCells>
  <pageMargins left="1.0236220472440944" right="0.11811023622047245" top="0.55118110236220474" bottom="0.55118110236220474"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3"/>
  <sheetViews>
    <sheetView zoomScaleNormal="100" workbookViewId="0">
      <selection activeCell="B26" sqref="B26"/>
    </sheetView>
  </sheetViews>
  <sheetFormatPr defaultRowHeight="15" x14ac:dyDescent="0.2"/>
  <cols>
    <col min="1" max="1" width="2.77734375" customWidth="1"/>
    <col min="2" max="2" width="40.77734375" customWidth="1"/>
    <col min="3" max="3" width="10.77734375" customWidth="1"/>
    <col min="4" max="4" width="12.77734375" customWidth="1"/>
    <col min="5" max="5" width="8.77734375" customWidth="1"/>
    <col min="6" max="6" width="15.77734375" customWidth="1"/>
    <col min="7" max="7" width="2.77734375" customWidth="1"/>
  </cols>
  <sheetData>
    <row r="1" spans="2:6" x14ac:dyDescent="0.2">
      <c r="B1" s="306"/>
      <c r="C1" s="306"/>
      <c r="D1" s="306"/>
      <c r="E1" s="306"/>
      <c r="F1" s="306"/>
    </row>
    <row r="2" spans="2:6" x14ac:dyDescent="0.2">
      <c r="B2" s="306"/>
      <c r="C2" s="306"/>
      <c r="D2" s="306"/>
      <c r="E2" s="306"/>
      <c r="F2" s="306"/>
    </row>
    <row r="3" spans="2:6" ht="15.75" x14ac:dyDescent="0.25">
      <c r="B3" s="332" t="s">
        <v>243</v>
      </c>
      <c r="C3" s="332"/>
      <c r="D3" s="332"/>
      <c r="E3" s="332"/>
      <c r="F3" s="332"/>
    </row>
    <row r="4" spans="2:6" ht="15.75" x14ac:dyDescent="0.25">
      <c r="B4" s="331"/>
      <c r="C4" s="331"/>
      <c r="D4" s="331"/>
      <c r="E4" s="331"/>
      <c r="F4" s="331"/>
    </row>
    <row r="5" spans="2:6" ht="15.75" x14ac:dyDescent="0.25">
      <c r="B5" s="330" t="s">
        <v>244</v>
      </c>
      <c r="C5" s="331"/>
      <c r="D5" s="331"/>
      <c r="E5" s="331"/>
      <c r="F5" s="331"/>
    </row>
    <row r="6" spans="2:6" ht="15.75" x14ac:dyDescent="0.25">
      <c r="B6" s="330" t="s">
        <v>245</v>
      </c>
      <c r="C6" s="331"/>
      <c r="D6" s="331"/>
      <c r="E6" s="331"/>
      <c r="F6" s="331"/>
    </row>
    <row r="7" spans="2:6" ht="15.75" x14ac:dyDescent="0.25">
      <c r="B7" s="330" t="s">
        <v>246</v>
      </c>
      <c r="C7" s="331"/>
      <c r="D7" s="331"/>
      <c r="E7" s="331"/>
      <c r="F7" s="331"/>
    </row>
    <row r="8" spans="2:6" ht="15.75" x14ac:dyDescent="0.25">
      <c r="B8" s="210" t="s">
        <v>247</v>
      </c>
      <c r="C8" s="211"/>
      <c r="D8" s="211"/>
      <c r="E8" s="211"/>
      <c r="F8" s="211"/>
    </row>
    <row r="9" spans="2:6" ht="15.75" x14ac:dyDescent="0.25">
      <c r="B9" s="330" t="s">
        <v>248</v>
      </c>
      <c r="C9" s="331"/>
      <c r="D9" s="331"/>
      <c r="E9" s="331"/>
      <c r="F9" s="331"/>
    </row>
    <row r="10" spans="2:6" ht="15.75" x14ac:dyDescent="0.25">
      <c r="B10" s="330" t="s">
        <v>249</v>
      </c>
      <c r="C10" s="331"/>
      <c r="D10" s="331"/>
      <c r="E10" s="331"/>
      <c r="F10" s="331"/>
    </row>
    <row r="11" spans="2:6" ht="15.75" x14ac:dyDescent="0.25">
      <c r="B11" s="330" t="s">
        <v>250</v>
      </c>
      <c r="C11" s="331"/>
      <c r="D11" s="331"/>
      <c r="E11" s="331"/>
      <c r="F11" s="331"/>
    </row>
    <row r="12" spans="2:6" ht="15.75" x14ac:dyDescent="0.25">
      <c r="B12" s="330" t="s">
        <v>251</v>
      </c>
      <c r="C12" s="331"/>
      <c r="D12" s="331"/>
      <c r="E12" s="331"/>
      <c r="F12" s="331"/>
    </row>
    <row r="13" spans="2:6" ht="15.75" x14ac:dyDescent="0.25">
      <c r="B13" s="330" t="s">
        <v>252</v>
      </c>
      <c r="C13" s="331"/>
      <c r="D13" s="331"/>
      <c r="E13" s="331"/>
      <c r="F13" s="331"/>
    </row>
    <row r="14" spans="2:6" ht="15.75" x14ac:dyDescent="0.25">
      <c r="B14" s="330" t="s">
        <v>253</v>
      </c>
      <c r="C14" s="331"/>
      <c r="D14" s="331"/>
      <c r="E14" s="331"/>
      <c r="F14" s="331"/>
    </row>
    <row r="15" spans="2:6" ht="15.75" x14ac:dyDescent="0.25">
      <c r="B15" s="330" t="s">
        <v>254</v>
      </c>
      <c r="C15" s="331"/>
      <c r="D15" s="331"/>
      <c r="E15" s="331"/>
      <c r="F15" s="331"/>
    </row>
    <row r="16" spans="2:6" ht="15.75" x14ac:dyDescent="0.25">
      <c r="B16" s="330" t="s">
        <v>255</v>
      </c>
      <c r="C16" s="331"/>
      <c r="D16" s="331"/>
      <c r="E16" s="331"/>
      <c r="F16" s="331"/>
    </row>
    <row r="17" spans="2:6" ht="15.75" x14ac:dyDescent="0.25">
      <c r="B17" s="330" t="s">
        <v>256</v>
      </c>
      <c r="C17" s="331"/>
      <c r="D17" s="331"/>
      <c r="E17" s="331"/>
      <c r="F17" s="331"/>
    </row>
    <row r="18" spans="2:6" ht="15.75" x14ac:dyDescent="0.25">
      <c r="B18" s="330" t="s">
        <v>257</v>
      </c>
      <c r="C18" s="331"/>
      <c r="D18" s="331"/>
      <c r="E18" s="331"/>
      <c r="F18" s="331"/>
    </row>
    <row r="19" spans="2:6" ht="15.75" x14ac:dyDescent="0.25">
      <c r="B19" s="330" t="s">
        <v>258</v>
      </c>
      <c r="C19" s="331"/>
      <c r="D19" s="331"/>
      <c r="E19" s="331"/>
      <c r="F19" s="331"/>
    </row>
    <row r="20" spans="2:6" ht="15.75" x14ac:dyDescent="0.25">
      <c r="B20" s="210"/>
      <c r="C20" s="211"/>
      <c r="D20" s="211"/>
      <c r="E20" s="211"/>
      <c r="F20" s="211"/>
    </row>
    <row r="21" spans="2:6" ht="100.9" customHeight="1" x14ac:dyDescent="0.2">
      <c r="B21" s="326" t="s">
        <v>259</v>
      </c>
      <c r="C21" s="327"/>
      <c r="D21" s="327"/>
      <c r="E21" s="327"/>
      <c r="F21" s="327"/>
    </row>
    <row r="22" spans="2:6" ht="15.75" x14ac:dyDescent="0.25">
      <c r="B22" s="328" t="s">
        <v>260</v>
      </c>
      <c r="C22" s="329"/>
      <c r="D22" s="329"/>
      <c r="E22" s="329"/>
      <c r="F22" s="329"/>
    </row>
    <row r="23" spans="2:6" ht="15.75" x14ac:dyDescent="0.25">
      <c r="B23" s="328" t="s">
        <v>261</v>
      </c>
      <c r="C23" s="329"/>
      <c r="D23" s="329"/>
      <c r="E23" s="329"/>
      <c r="F23" s="329"/>
    </row>
  </sheetData>
  <mergeCells count="21">
    <mergeCell ref="B13:F13"/>
    <mergeCell ref="B1:F1"/>
    <mergeCell ref="B2:F2"/>
    <mergeCell ref="B3:F3"/>
    <mergeCell ref="B4:F4"/>
    <mergeCell ref="B5:F5"/>
    <mergeCell ref="B6:F6"/>
    <mergeCell ref="B7:F7"/>
    <mergeCell ref="B9:F9"/>
    <mergeCell ref="B10:F10"/>
    <mergeCell ref="B11:F11"/>
    <mergeCell ref="B12:F12"/>
    <mergeCell ref="B21:F21"/>
    <mergeCell ref="B22:F22"/>
    <mergeCell ref="B23:F23"/>
    <mergeCell ref="B14:F14"/>
    <mergeCell ref="B15:F15"/>
    <mergeCell ref="B16:F16"/>
    <mergeCell ref="B17:F17"/>
    <mergeCell ref="B18:F18"/>
    <mergeCell ref="B19:F19"/>
  </mergeCell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5"/>
  <sheetViews>
    <sheetView tabSelected="1" topLeftCell="A124" zoomScaleNormal="100" workbookViewId="0">
      <selection activeCell="H185" sqref="H185"/>
    </sheetView>
  </sheetViews>
  <sheetFormatPr defaultRowHeight="12.75" x14ac:dyDescent="0.2"/>
  <cols>
    <col min="1" max="1" width="2.77734375" style="37" customWidth="1"/>
    <col min="2" max="2" width="5.44140625" style="41" customWidth="1"/>
    <col min="3" max="3" width="33.109375" style="37" customWidth="1"/>
    <col min="4" max="4" width="8.77734375" style="35" customWidth="1"/>
    <col min="5" max="5" width="8.77734375" style="36" customWidth="1"/>
    <col min="6" max="7" width="10.77734375" style="36" customWidth="1"/>
    <col min="8" max="8" width="2.77734375" style="37" customWidth="1"/>
    <col min="9" max="257" width="8.88671875" style="37"/>
    <col min="258" max="258" width="5.44140625" style="37" customWidth="1"/>
    <col min="259" max="259" width="33.109375" style="37" customWidth="1"/>
    <col min="260" max="260" width="6.33203125" style="37" customWidth="1"/>
    <col min="261" max="261" width="6.109375" style="37" customWidth="1"/>
    <col min="262" max="262" width="8.33203125" style="37" customWidth="1"/>
    <col min="263" max="263" width="8.5546875" style="37" customWidth="1"/>
    <col min="264" max="513" width="8.88671875" style="37"/>
    <col min="514" max="514" width="5.44140625" style="37" customWidth="1"/>
    <col min="515" max="515" width="33.109375" style="37" customWidth="1"/>
    <col min="516" max="516" width="6.33203125" style="37" customWidth="1"/>
    <col min="517" max="517" width="6.109375" style="37" customWidth="1"/>
    <col min="518" max="518" width="8.33203125" style="37" customWidth="1"/>
    <col min="519" max="519" width="8.5546875" style="37" customWidth="1"/>
    <col min="520" max="769" width="8.88671875" style="37"/>
    <col min="770" max="770" width="5.44140625" style="37" customWidth="1"/>
    <col min="771" max="771" width="33.109375" style="37" customWidth="1"/>
    <col min="772" max="772" width="6.33203125" style="37" customWidth="1"/>
    <col min="773" max="773" width="6.109375" style="37" customWidth="1"/>
    <col min="774" max="774" width="8.33203125" style="37" customWidth="1"/>
    <col min="775" max="775" width="8.5546875" style="37" customWidth="1"/>
    <col min="776" max="1025" width="8.88671875" style="37"/>
    <col min="1026" max="1026" width="5.44140625" style="37" customWidth="1"/>
    <col min="1027" max="1027" width="33.109375" style="37" customWidth="1"/>
    <col min="1028" max="1028" width="6.33203125" style="37" customWidth="1"/>
    <col min="1029" max="1029" width="6.109375" style="37" customWidth="1"/>
    <col min="1030" max="1030" width="8.33203125" style="37" customWidth="1"/>
    <col min="1031" max="1031" width="8.5546875" style="37" customWidth="1"/>
    <col min="1032" max="1281" width="8.88671875" style="37"/>
    <col min="1282" max="1282" width="5.44140625" style="37" customWidth="1"/>
    <col min="1283" max="1283" width="33.109375" style="37" customWidth="1"/>
    <col min="1284" max="1284" width="6.33203125" style="37" customWidth="1"/>
    <col min="1285" max="1285" width="6.109375" style="37" customWidth="1"/>
    <col min="1286" max="1286" width="8.33203125" style="37" customWidth="1"/>
    <col min="1287" max="1287" width="8.5546875" style="37" customWidth="1"/>
    <col min="1288" max="1537" width="8.88671875" style="37"/>
    <col min="1538" max="1538" width="5.44140625" style="37" customWidth="1"/>
    <col min="1539" max="1539" width="33.109375" style="37" customWidth="1"/>
    <col min="1540" max="1540" width="6.33203125" style="37" customWidth="1"/>
    <col min="1541" max="1541" width="6.109375" style="37" customWidth="1"/>
    <col min="1542" max="1542" width="8.33203125" style="37" customWidth="1"/>
    <col min="1543" max="1543" width="8.5546875" style="37" customWidth="1"/>
    <col min="1544" max="1793" width="8.88671875" style="37"/>
    <col min="1794" max="1794" width="5.44140625" style="37" customWidth="1"/>
    <col min="1795" max="1795" width="33.109375" style="37" customWidth="1"/>
    <col min="1796" max="1796" width="6.33203125" style="37" customWidth="1"/>
    <col min="1797" max="1797" width="6.109375" style="37" customWidth="1"/>
    <col min="1798" max="1798" width="8.33203125" style="37" customWidth="1"/>
    <col min="1799" max="1799" width="8.5546875" style="37" customWidth="1"/>
    <col min="1800" max="2049" width="8.88671875" style="37"/>
    <col min="2050" max="2050" width="5.44140625" style="37" customWidth="1"/>
    <col min="2051" max="2051" width="33.109375" style="37" customWidth="1"/>
    <col min="2052" max="2052" width="6.33203125" style="37" customWidth="1"/>
    <col min="2053" max="2053" width="6.109375" style="37" customWidth="1"/>
    <col min="2054" max="2054" width="8.33203125" style="37" customWidth="1"/>
    <col min="2055" max="2055" width="8.5546875" style="37" customWidth="1"/>
    <col min="2056" max="2305" width="8.88671875" style="37"/>
    <col min="2306" max="2306" width="5.44140625" style="37" customWidth="1"/>
    <col min="2307" max="2307" width="33.109375" style="37" customWidth="1"/>
    <col min="2308" max="2308" width="6.33203125" style="37" customWidth="1"/>
    <col min="2309" max="2309" width="6.109375" style="37" customWidth="1"/>
    <col min="2310" max="2310" width="8.33203125" style="37" customWidth="1"/>
    <col min="2311" max="2311" width="8.5546875" style="37" customWidth="1"/>
    <col min="2312" max="2561" width="8.88671875" style="37"/>
    <col min="2562" max="2562" width="5.44140625" style="37" customWidth="1"/>
    <col min="2563" max="2563" width="33.109375" style="37" customWidth="1"/>
    <col min="2564" max="2564" width="6.33203125" style="37" customWidth="1"/>
    <col min="2565" max="2565" width="6.109375" style="37" customWidth="1"/>
    <col min="2566" max="2566" width="8.33203125" style="37" customWidth="1"/>
    <col min="2567" max="2567" width="8.5546875" style="37" customWidth="1"/>
    <col min="2568" max="2817" width="8.88671875" style="37"/>
    <col min="2818" max="2818" width="5.44140625" style="37" customWidth="1"/>
    <col min="2819" max="2819" width="33.109375" style="37" customWidth="1"/>
    <col min="2820" max="2820" width="6.33203125" style="37" customWidth="1"/>
    <col min="2821" max="2821" width="6.109375" style="37" customWidth="1"/>
    <col min="2822" max="2822" width="8.33203125" style="37" customWidth="1"/>
    <col min="2823" max="2823" width="8.5546875" style="37" customWidth="1"/>
    <col min="2824" max="3073" width="8.88671875" style="37"/>
    <col min="3074" max="3074" width="5.44140625" style="37" customWidth="1"/>
    <col min="3075" max="3075" width="33.109375" style="37" customWidth="1"/>
    <col min="3076" max="3076" width="6.33203125" style="37" customWidth="1"/>
    <col min="3077" max="3077" width="6.109375" style="37" customWidth="1"/>
    <col min="3078" max="3078" width="8.33203125" style="37" customWidth="1"/>
    <col min="3079" max="3079" width="8.5546875" style="37" customWidth="1"/>
    <col min="3080" max="3329" width="8.88671875" style="37"/>
    <col min="3330" max="3330" width="5.44140625" style="37" customWidth="1"/>
    <col min="3331" max="3331" width="33.109375" style="37" customWidth="1"/>
    <col min="3332" max="3332" width="6.33203125" style="37" customWidth="1"/>
    <col min="3333" max="3333" width="6.109375" style="37" customWidth="1"/>
    <col min="3334" max="3334" width="8.33203125" style="37" customWidth="1"/>
    <col min="3335" max="3335" width="8.5546875" style="37" customWidth="1"/>
    <col min="3336" max="3585" width="8.88671875" style="37"/>
    <col min="3586" max="3586" width="5.44140625" style="37" customWidth="1"/>
    <col min="3587" max="3587" width="33.109375" style="37" customWidth="1"/>
    <col min="3588" max="3588" width="6.33203125" style="37" customWidth="1"/>
    <col min="3589" max="3589" width="6.109375" style="37" customWidth="1"/>
    <col min="3590" max="3590" width="8.33203125" style="37" customWidth="1"/>
    <col min="3591" max="3591" width="8.5546875" style="37" customWidth="1"/>
    <col min="3592" max="3841" width="8.88671875" style="37"/>
    <col min="3842" max="3842" width="5.44140625" style="37" customWidth="1"/>
    <col min="3843" max="3843" width="33.109375" style="37" customWidth="1"/>
    <col min="3844" max="3844" width="6.33203125" style="37" customWidth="1"/>
    <col min="3845" max="3845" width="6.109375" style="37" customWidth="1"/>
    <col min="3846" max="3846" width="8.33203125" style="37" customWidth="1"/>
    <col min="3847" max="3847" width="8.5546875" style="37" customWidth="1"/>
    <col min="3848" max="4097" width="8.88671875" style="37"/>
    <col min="4098" max="4098" width="5.44140625" style="37" customWidth="1"/>
    <col min="4099" max="4099" width="33.109375" style="37" customWidth="1"/>
    <col min="4100" max="4100" width="6.33203125" style="37" customWidth="1"/>
    <col min="4101" max="4101" width="6.109375" style="37" customWidth="1"/>
    <col min="4102" max="4102" width="8.33203125" style="37" customWidth="1"/>
    <col min="4103" max="4103" width="8.5546875" style="37" customWidth="1"/>
    <col min="4104" max="4353" width="8.88671875" style="37"/>
    <col min="4354" max="4354" width="5.44140625" style="37" customWidth="1"/>
    <col min="4355" max="4355" width="33.109375" style="37" customWidth="1"/>
    <col min="4356" max="4356" width="6.33203125" style="37" customWidth="1"/>
    <col min="4357" max="4357" width="6.109375" style="37" customWidth="1"/>
    <col min="4358" max="4358" width="8.33203125" style="37" customWidth="1"/>
    <col min="4359" max="4359" width="8.5546875" style="37" customWidth="1"/>
    <col min="4360" max="4609" width="8.88671875" style="37"/>
    <col min="4610" max="4610" width="5.44140625" style="37" customWidth="1"/>
    <col min="4611" max="4611" width="33.109375" style="37" customWidth="1"/>
    <col min="4612" max="4612" width="6.33203125" style="37" customWidth="1"/>
    <col min="4613" max="4613" width="6.109375" style="37" customWidth="1"/>
    <col min="4614" max="4614" width="8.33203125" style="37" customWidth="1"/>
    <col min="4615" max="4615" width="8.5546875" style="37" customWidth="1"/>
    <col min="4616" max="4865" width="8.88671875" style="37"/>
    <col min="4866" max="4866" width="5.44140625" style="37" customWidth="1"/>
    <col min="4867" max="4867" width="33.109375" style="37" customWidth="1"/>
    <col min="4868" max="4868" width="6.33203125" style="37" customWidth="1"/>
    <col min="4869" max="4869" width="6.109375" style="37" customWidth="1"/>
    <col min="4870" max="4870" width="8.33203125" style="37" customWidth="1"/>
    <col min="4871" max="4871" width="8.5546875" style="37" customWidth="1"/>
    <col min="4872" max="5121" width="8.88671875" style="37"/>
    <col min="5122" max="5122" width="5.44140625" style="37" customWidth="1"/>
    <col min="5123" max="5123" width="33.109375" style="37" customWidth="1"/>
    <col min="5124" max="5124" width="6.33203125" style="37" customWidth="1"/>
    <col min="5125" max="5125" width="6.109375" style="37" customWidth="1"/>
    <col min="5126" max="5126" width="8.33203125" style="37" customWidth="1"/>
    <col min="5127" max="5127" width="8.5546875" style="37" customWidth="1"/>
    <col min="5128" max="5377" width="8.88671875" style="37"/>
    <col min="5378" max="5378" width="5.44140625" style="37" customWidth="1"/>
    <col min="5379" max="5379" width="33.109375" style="37" customWidth="1"/>
    <col min="5380" max="5380" width="6.33203125" style="37" customWidth="1"/>
    <col min="5381" max="5381" width="6.109375" style="37" customWidth="1"/>
    <col min="5382" max="5382" width="8.33203125" style="37" customWidth="1"/>
    <col min="5383" max="5383" width="8.5546875" style="37" customWidth="1"/>
    <col min="5384" max="5633" width="8.88671875" style="37"/>
    <col min="5634" max="5634" width="5.44140625" style="37" customWidth="1"/>
    <col min="5635" max="5635" width="33.109375" style="37" customWidth="1"/>
    <col min="5636" max="5636" width="6.33203125" style="37" customWidth="1"/>
    <col min="5637" max="5637" width="6.109375" style="37" customWidth="1"/>
    <col min="5638" max="5638" width="8.33203125" style="37" customWidth="1"/>
    <col min="5639" max="5639" width="8.5546875" style="37" customWidth="1"/>
    <col min="5640" max="5889" width="8.88671875" style="37"/>
    <col min="5890" max="5890" width="5.44140625" style="37" customWidth="1"/>
    <col min="5891" max="5891" width="33.109375" style="37" customWidth="1"/>
    <col min="5892" max="5892" width="6.33203125" style="37" customWidth="1"/>
    <col min="5893" max="5893" width="6.109375" style="37" customWidth="1"/>
    <col min="5894" max="5894" width="8.33203125" style="37" customWidth="1"/>
    <col min="5895" max="5895" width="8.5546875" style="37" customWidth="1"/>
    <col min="5896" max="6145" width="8.88671875" style="37"/>
    <col min="6146" max="6146" width="5.44140625" style="37" customWidth="1"/>
    <col min="6147" max="6147" width="33.109375" style="37" customWidth="1"/>
    <col min="6148" max="6148" width="6.33203125" style="37" customWidth="1"/>
    <col min="6149" max="6149" width="6.109375" style="37" customWidth="1"/>
    <col min="6150" max="6150" width="8.33203125" style="37" customWidth="1"/>
    <col min="6151" max="6151" width="8.5546875" style="37" customWidth="1"/>
    <col min="6152" max="6401" width="8.88671875" style="37"/>
    <col min="6402" max="6402" width="5.44140625" style="37" customWidth="1"/>
    <col min="6403" max="6403" width="33.109375" style="37" customWidth="1"/>
    <col min="6404" max="6404" width="6.33203125" style="37" customWidth="1"/>
    <col min="6405" max="6405" width="6.109375" style="37" customWidth="1"/>
    <col min="6406" max="6406" width="8.33203125" style="37" customWidth="1"/>
    <col min="6407" max="6407" width="8.5546875" style="37" customWidth="1"/>
    <col min="6408" max="6657" width="8.88671875" style="37"/>
    <col min="6658" max="6658" width="5.44140625" style="37" customWidth="1"/>
    <col min="6659" max="6659" width="33.109375" style="37" customWidth="1"/>
    <col min="6660" max="6660" width="6.33203125" style="37" customWidth="1"/>
    <col min="6661" max="6661" width="6.109375" style="37" customWidth="1"/>
    <col min="6662" max="6662" width="8.33203125" style="37" customWidth="1"/>
    <col min="6663" max="6663" width="8.5546875" style="37" customWidth="1"/>
    <col min="6664" max="6913" width="8.88671875" style="37"/>
    <col min="6914" max="6914" width="5.44140625" style="37" customWidth="1"/>
    <col min="6915" max="6915" width="33.109375" style="37" customWidth="1"/>
    <col min="6916" max="6916" width="6.33203125" style="37" customWidth="1"/>
    <col min="6917" max="6917" width="6.109375" style="37" customWidth="1"/>
    <col min="6918" max="6918" width="8.33203125" style="37" customWidth="1"/>
    <col min="6919" max="6919" width="8.5546875" style="37" customWidth="1"/>
    <col min="6920" max="7169" width="8.88671875" style="37"/>
    <col min="7170" max="7170" width="5.44140625" style="37" customWidth="1"/>
    <col min="7171" max="7171" width="33.109375" style="37" customWidth="1"/>
    <col min="7172" max="7172" width="6.33203125" style="37" customWidth="1"/>
    <col min="7173" max="7173" width="6.109375" style="37" customWidth="1"/>
    <col min="7174" max="7174" width="8.33203125" style="37" customWidth="1"/>
    <col min="7175" max="7175" width="8.5546875" style="37" customWidth="1"/>
    <col min="7176" max="7425" width="8.88671875" style="37"/>
    <col min="7426" max="7426" width="5.44140625" style="37" customWidth="1"/>
    <col min="7427" max="7427" width="33.109375" style="37" customWidth="1"/>
    <col min="7428" max="7428" width="6.33203125" style="37" customWidth="1"/>
    <col min="7429" max="7429" width="6.109375" style="37" customWidth="1"/>
    <col min="7430" max="7430" width="8.33203125" style="37" customWidth="1"/>
    <col min="7431" max="7431" width="8.5546875" style="37" customWidth="1"/>
    <col min="7432" max="7681" width="8.88671875" style="37"/>
    <col min="7682" max="7682" width="5.44140625" style="37" customWidth="1"/>
    <col min="7683" max="7683" width="33.109375" style="37" customWidth="1"/>
    <col min="7684" max="7684" width="6.33203125" style="37" customWidth="1"/>
    <col min="7685" max="7685" width="6.109375" style="37" customWidth="1"/>
    <col min="7686" max="7686" width="8.33203125" style="37" customWidth="1"/>
    <col min="7687" max="7687" width="8.5546875" style="37" customWidth="1"/>
    <col min="7688" max="7937" width="8.88671875" style="37"/>
    <col min="7938" max="7938" width="5.44140625" style="37" customWidth="1"/>
    <col min="7939" max="7939" width="33.109375" style="37" customWidth="1"/>
    <col min="7940" max="7940" width="6.33203125" style="37" customWidth="1"/>
    <col min="7941" max="7941" width="6.109375" style="37" customWidth="1"/>
    <col min="7942" max="7942" width="8.33203125" style="37" customWidth="1"/>
    <col min="7943" max="7943" width="8.5546875" style="37" customWidth="1"/>
    <col min="7944" max="8193" width="8.88671875" style="37"/>
    <col min="8194" max="8194" width="5.44140625" style="37" customWidth="1"/>
    <col min="8195" max="8195" width="33.109375" style="37" customWidth="1"/>
    <col min="8196" max="8196" width="6.33203125" style="37" customWidth="1"/>
    <col min="8197" max="8197" width="6.109375" style="37" customWidth="1"/>
    <col min="8198" max="8198" width="8.33203125" style="37" customWidth="1"/>
    <col min="8199" max="8199" width="8.5546875" style="37" customWidth="1"/>
    <col min="8200" max="8449" width="8.88671875" style="37"/>
    <col min="8450" max="8450" width="5.44140625" style="37" customWidth="1"/>
    <col min="8451" max="8451" width="33.109375" style="37" customWidth="1"/>
    <col min="8452" max="8452" width="6.33203125" style="37" customWidth="1"/>
    <col min="8453" max="8453" width="6.109375" style="37" customWidth="1"/>
    <col min="8454" max="8454" width="8.33203125" style="37" customWidth="1"/>
    <col min="8455" max="8455" width="8.5546875" style="37" customWidth="1"/>
    <col min="8456" max="8705" width="8.88671875" style="37"/>
    <col min="8706" max="8706" width="5.44140625" style="37" customWidth="1"/>
    <col min="8707" max="8707" width="33.109375" style="37" customWidth="1"/>
    <col min="8708" max="8708" width="6.33203125" style="37" customWidth="1"/>
    <col min="8709" max="8709" width="6.109375" style="37" customWidth="1"/>
    <col min="8710" max="8710" width="8.33203125" style="37" customWidth="1"/>
    <col min="8711" max="8711" width="8.5546875" style="37" customWidth="1"/>
    <col min="8712" max="8961" width="8.88671875" style="37"/>
    <col min="8962" max="8962" width="5.44140625" style="37" customWidth="1"/>
    <col min="8963" max="8963" width="33.109375" style="37" customWidth="1"/>
    <col min="8964" max="8964" width="6.33203125" style="37" customWidth="1"/>
    <col min="8965" max="8965" width="6.109375" style="37" customWidth="1"/>
    <col min="8966" max="8966" width="8.33203125" style="37" customWidth="1"/>
    <col min="8967" max="8967" width="8.5546875" style="37" customWidth="1"/>
    <col min="8968" max="9217" width="8.88671875" style="37"/>
    <col min="9218" max="9218" width="5.44140625" style="37" customWidth="1"/>
    <col min="9219" max="9219" width="33.109375" style="37" customWidth="1"/>
    <col min="9220" max="9220" width="6.33203125" style="37" customWidth="1"/>
    <col min="9221" max="9221" width="6.109375" style="37" customWidth="1"/>
    <col min="9222" max="9222" width="8.33203125" style="37" customWidth="1"/>
    <col min="9223" max="9223" width="8.5546875" style="37" customWidth="1"/>
    <col min="9224" max="9473" width="8.88671875" style="37"/>
    <col min="9474" max="9474" width="5.44140625" style="37" customWidth="1"/>
    <col min="9475" max="9475" width="33.109375" style="37" customWidth="1"/>
    <col min="9476" max="9476" width="6.33203125" style="37" customWidth="1"/>
    <col min="9477" max="9477" width="6.109375" style="37" customWidth="1"/>
    <col min="9478" max="9478" width="8.33203125" style="37" customWidth="1"/>
    <col min="9479" max="9479" width="8.5546875" style="37" customWidth="1"/>
    <col min="9480" max="9729" width="8.88671875" style="37"/>
    <col min="9730" max="9730" width="5.44140625" style="37" customWidth="1"/>
    <col min="9731" max="9731" width="33.109375" style="37" customWidth="1"/>
    <col min="9732" max="9732" width="6.33203125" style="37" customWidth="1"/>
    <col min="9733" max="9733" width="6.109375" style="37" customWidth="1"/>
    <col min="9734" max="9734" width="8.33203125" style="37" customWidth="1"/>
    <col min="9735" max="9735" width="8.5546875" style="37" customWidth="1"/>
    <col min="9736" max="9985" width="8.88671875" style="37"/>
    <col min="9986" max="9986" width="5.44140625" style="37" customWidth="1"/>
    <col min="9987" max="9987" width="33.109375" style="37" customWidth="1"/>
    <col min="9988" max="9988" width="6.33203125" style="37" customWidth="1"/>
    <col min="9989" max="9989" width="6.109375" style="37" customWidth="1"/>
    <col min="9990" max="9990" width="8.33203125" style="37" customWidth="1"/>
    <col min="9991" max="9991" width="8.5546875" style="37" customWidth="1"/>
    <col min="9992" max="10241" width="8.88671875" style="37"/>
    <col min="10242" max="10242" width="5.44140625" style="37" customWidth="1"/>
    <col min="10243" max="10243" width="33.109375" style="37" customWidth="1"/>
    <col min="10244" max="10244" width="6.33203125" style="37" customWidth="1"/>
    <col min="10245" max="10245" width="6.109375" style="37" customWidth="1"/>
    <col min="10246" max="10246" width="8.33203125" style="37" customWidth="1"/>
    <col min="10247" max="10247" width="8.5546875" style="37" customWidth="1"/>
    <col min="10248" max="10497" width="8.88671875" style="37"/>
    <col min="10498" max="10498" width="5.44140625" style="37" customWidth="1"/>
    <col min="10499" max="10499" width="33.109375" style="37" customWidth="1"/>
    <col min="10500" max="10500" width="6.33203125" style="37" customWidth="1"/>
    <col min="10501" max="10501" width="6.109375" style="37" customWidth="1"/>
    <col min="10502" max="10502" width="8.33203125" style="37" customWidth="1"/>
    <col min="10503" max="10503" width="8.5546875" style="37" customWidth="1"/>
    <col min="10504" max="10753" width="8.88671875" style="37"/>
    <col min="10754" max="10754" width="5.44140625" style="37" customWidth="1"/>
    <col min="10755" max="10755" width="33.109375" style="37" customWidth="1"/>
    <col min="10756" max="10756" width="6.33203125" style="37" customWidth="1"/>
    <col min="10757" max="10757" width="6.109375" style="37" customWidth="1"/>
    <col min="10758" max="10758" width="8.33203125" style="37" customWidth="1"/>
    <col min="10759" max="10759" width="8.5546875" style="37" customWidth="1"/>
    <col min="10760" max="11009" width="8.88671875" style="37"/>
    <col min="11010" max="11010" width="5.44140625" style="37" customWidth="1"/>
    <col min="11011" max="11011" width="33.109375" style="37" customWidth="1"/>
    <col min="11012" max="11012" width="6.33203125" style="37" customWidth="1"/>
    <col min="11013" max="11013" width="6.109375" style="37" customWidth="1"/>
    <col min="11014" max="11014" width="8.33203125" style="37" customWidth="1"/>
    <col min="11015" max="11015" width="8.5546875" style="37" customWidth="1"/>
    <col min="11016" max="11265" width="8.88671875" style="37"/>
    <col min="11266" max="11266" width="5.44140625" style="37" customWidth="1"/>
    <col min="11267" max="11267" width="33.109375" style="37" customWidth="1"/>
    <col min="11268" max="11268" width="6.33203125" style="37" customWidth="1"/>
    <col min="11269" max="11269" width="6.109375" style="37" customWidth="1"/>
    <col min="11270" max="11270" width="8.33203125" style="37" customWidth="1"/>
    <col min="11271" max="11271" width="8.5546875" style="37" customWidth="1"/>
    <col min="11272" max="11521" width="8.88671875" style="37"/>
    <col min="11522" max="11522" width="5.44140625" style="37" customWidth="1"/>
    <col min="11523" max="11523" width="33.109375" style="37" customWidth="1"/>
    <col min="11524" max="11524" width="6.33203125" style="37" customWidth="1"/>
    <col min="11525" max="11525" width="6.109375" style="37" customWidth="1"/>
    <col min="11526" max="11526" width="8.33203125" style="37" customWidth="1"/>
    <col min="11527" max="11527" width="8.5546875" style="37" customWidth="1"/>
    <col min="11528" max="11777" width="8.88671875" style="37"/>
    <col min="11778" max="11778" width="5.44140625" style="37" customWidth="1"/>
    <col min="11779" max="11779" width="33.109375" style="37" customWidth="1"/>
    <col min="11780" max="11780" width="6.33203125" style="37" customWidth="1"/>
    <col min="11781" max="11781" width="6.109375" style="37" customWidth="1"/>
    <col min="11782" max="11782" width="8.33203125" style="37" customWidth="1"/>
    <col min="11783" max="11783" width="8.5546875" style="37" customWidth="1"/>
    <col min="11784" max="12033" width="8.88671875" style="37"/>
    <col min="12034" max="12034" width="5.44140625" style="37" customWidth="1"/>
    <col min="12035" max="12035" width="33.109375" style="37" customWidth="1"/>
    <col min="12036" max="12036" width="6.33203125" style="37" customWidth="1"/>
    <col min="12037" max="12037" width="6.109375" style="37" customWidth="1"/>
    <col min="12038" max="12038" width="8.33203125" style="37" customWidth="1"/>
    <col min="12039" max="12039" width="8.5546875" style="37" customWidth="1"/>
    <col min="12040" max="12289" width="8.88671875" style="37"/>
    <col min="12290" max="12290" width="5.44140625" style="37" customWidth="1"/>
    <col min="12291" max="12291" width="33.109375" style="37" customWidth="1"/>
    <col min="12292" max="12292" width="6.33203125" style="37" customWidth="1"/>
    <col min="12293" max="12293" width="6.109375" style="37" customWidth="1"/>
    <col min="12294" max="12294" width="8.33203125" style="37" customWidth="1"/>
    <col min="12295" max="12295" width="8.5546875" style="37" customWidth="1"/>
    <col min="12296" max="12545" width="8.88671875" style="37"/>
    <col min="12546" max="12546" width="5.44140625" style="37" customWidth="1"/>
    <col min="12547" max="12547" width="33.109375" style="37" customWidth="1"/>
    <col min="12548" max="12548" width="6.33203125" style="37" customWidth="1"/>
    <col min="12549" max="12549" width="6.109375" style="37" customWidth="1"/>
    <col min="12550" max="12550" width="8.33203125" style="37" customWidth="1"/>
    <col min="12551" max="12551" width="8.5546875" style="37" customWidth="1"/>
    <col min="12552" max="12801" width="8.88671875" style="37"/>
    <col min="12802" max="12802" width="5.44140625" style="37" customWidth="1"/>
    <col min="12803" max="12803" width="33.109375" style="37" customWidth="1"/>
    <col min="12804" max="12804" width="6.33203125" style="37" customWidth="1"/>
    <col min="12805" max="12805" width="6.109375" style="37" customWidth="1"/>
    <col min="12806" max="12806" width="8.33203125" style="37" customWidth="1"/>
    <col min="12807" max="12807" width="8.5546875" style="37" customWidth="1"/>
    <col min="12808" max="13057" width="8.88671875" style="37"/>
    <col min="13058" max="13058" width="5.44140625" style="37" customWidth="1"/>
    <col min="13059" max="13059" width="33.109375" style="37" customWidth="1"/>
    <col min="13060" max="13060" width="6.33203125" style="37" customWidth="1"/>
    <col min="13061" max="13061" width="6.109375" style="37" customWidth="1"/>
    <col min="13062" max="13062" width="8.33203125" style="37" customWidth="1"/>
    <col min="13063" max="13063" width="8.5546875" style="37" customWidth="1"/>
    <col min="13064" max="13313" width="8.88671875" style="37"/>
    <col min="13314" max="13314" width="5.44140625" style="37" customWidth="1"/>
    <col min="13315" max="13315" width="33.109375" style="37" customWidth="1"/>
    <col min="13316" max="13316" width="6.33203125" style="37" customWidth="1"/>
    <col min="13317" max="13317" width="6.109375" style="37" customWidth="1"/>
    <col min="13318" max="13318" width="8.33203125" style="37" customWidth="1"/>
    <col min="13319" max="13319" width="8.5546875" style="37" customWidth="1"/>
    <col min="13320" max="13569" width="8.88671875" style="37"/>
    <col min="13570" max="13570" width="5.44140625" style="37" customWidth="1"/>
    <col min="13571" max="13571" width="33.109375" style="37" customWidth="1"/>
    <col min="13572" max="13572" width="6.33203125" style="37" customWidth="1"/>
    <col min="13573" max="13573" width="6.109375" style="37" customWidth="1"/>
    <col min="13574" max="13574" width="8.33203125" style="37" customWidth="1"/>
    <col min="13575" max="13575" width="8.5546875" style="37" customWidth="1"/>
    <col min="13576" max="13825" width="8.88671875" style="37"/>
    <col min="13826" max="13826" width="5.44140625" style="37" customWidth="1"/>
    <col min="13827" max="13827" width="33.109375" style="37" customWidth="1"/>
    <col min="13828" max="13828" width="6.33203125" style="37" customWidth="1"/>
    <col min="13829" max="13829" width="6.109375" style="37" customWidth="1"/>
    <col min="13830" max="13830" width="8.33203125" style="37" customWidth="1"/>
    <col min="13831" max="13831" width="8.5546875" style="37" customWidth="1"/>
    <col min="13832" max="14081" width="8.88671875" style="37"/>
    <col min="14082" max="14082" width="5.44140625" style="37" customWidth="1"/>
    <col min="14083" max="14083" width="33.109375" style="37" customWidth="1"/>
    <col min="14084" max="14084" width="6.33203125" style="37" customWidth="1"/>
    <col min="14085" max="14085" width="6.109375" style="37" customWidth="1"/>
    <col min="14086" max="14086" width="8.33203125" style="37" customWidth="1"/>
    <col min="14087" max="14087" width="8.5546875" style="37" customWidth="1"/>
    <col min="14088" max="14337" width="8.88671875" style="37"/>
    <col min="14338" max="14338" width="5.44140625" style="37" customWidth="1"/>
    <col min="14339" max="14339" width="33.109375" style="37" customWidth="1"/>
    <col min="14340" max="14340" width="6.33203125" style="37" customWidth="1"/>
    <col min="14341" max="14341" width="6.109375" style="37" customWidth="1"/>
    <col min="14342" max="14342" width="8.33203125" style="37" customWidth="1"/>
    <col min="14343" max="14343" width="8.5546875" style="37" customWidth="1"/>
    <col min="14344" max="14593" width="8.88671875" style="37"/>
    <col min="14594" max="14594" width="5.44140625" style="37" customWidth="1"/>
    <col min="14595" max="14595" width="33.109375" style="37" customWidth="1"/>
    <col min="14596" max="14596" width="6.33203125" style="37" customWidth="1"/>
    <col min="14597" max="14597" width="6.109375" style="37" customWidth="1"/>
    <col min="14598" max="14598" width="8.33203125" style="37" customWidth="1"/>
    <col min="14599" max="14599" width="8.5546875" style="37" customWidth="1"/>
    <col min="14600" max="14849" width="8.88671875" style="37"/>
    <col min="14850" max="14850" width="5.44140625" style="37" customWidth="1"/>
    <col min="14851" max="14851" width="33.109375" style="37" customWidth="1"/>
    <col min="14852" max="14852" width="6.33203125" style="37" customWidth="1"/>
    <col min="14853" max="14853" width="6.109375" style="37" customWidth="1"/>
    <col min="14854" max="14854" width="8.33203125" style="37" customWidth="1"/>
    <col min="14855" max="14855" width="8.5546875" style="37" customWidth="1"/>
    <col min="14856" max="15105" width="8.88671875" style="37"/>
    <col min="15106" max="15106" width="5.44140625" style="37" customWidth="1"/>
    <col min="15107" max="15107" width="33.109375" style="37" customWidth="1"/>
    <col min="15108" max="15108" width="6.33203125" style="37" customWidth="1"/>
    <col min="15109" max="15109" width="6.109375" style="37" customWidth="1"/>
    <col min="15110" max="15110" width="8.33203125" style="37" customWidth="1"/>
    <col min="15111" max="15111" width="8.5546875" style="37" customWidth="1"/>
    <col min="15112" max="15361" width="8.88671875" style="37"/>
    <col min="15362" max="15362" width="5.44140625" style="37" customWidth="1"/>
    <col min="15363" max="15363" width="33.109375" style="37" customWidth="1"/>
    <col min="15364" max="15364" width="6.33203125" style="37" customWidth="1"/>
    <col min="15365" max="15365" width="6.109375" style="37" customWidth="1"/>
    <col min="15366" max="15366" width="8.33203125" style="37" customWidth="1"/>
    <col min="15367" max="15367" width="8.5546875" style="37" customWidth="1"/>
    <col min="15368" max="15617" width="8.88671875" style="37"/>
    <col min="15618" max="15618" width="5.44140625" style="37" customWidth="1"/>
    <col min="15619" max="15619" width="33.109375" style="37" customWidth="1"/>
    <col min="15620" max="15620" width="6.33203125" style="37" customWidth="1"/>
    <col min="15621" max="15621" width="6.109375" style="37" customWidth="1"/>
    <col min="15622" max="15622" width="8.33203125" style="37" customWidth="1"/>
    <col min="15623" max="15623" width="8.5546875" style="37" customWidth="1"/>
    <col min="15624" max="15873" width="8.88671875" style="37"/>
    <col min="15874" max="15874" width="5.44140625" style="37" customWidth="1"/>
    <col min="15875" max="15875" width="33.109375" style="37" customWidth="1"/>
    <col min="15876" max="15876" width="6.33203125" style="37" customWidth="1"/>
    <col min="15877" max="15877" width="6.109375" style="37" customWidth="1"/>
    <col min="15878" max="15878" width="8.33203125" style="37" customWidth="1"/>
    <col min="15879" max="15879" width="8.5546875" style="37" customWidth="1"/>
    <col min="15880" max="16129" width="8.88671875" style="37"/>
    <col min="16130" max="16130" width="5.44140625" style="37" customWidth="1"/>
    <col min="16131" max="16131" width="33.109375" style="37" customWidth="1"/>
    <col min="16132" max="16132" width="6.33203125" style="37" customWidth="1"/>
    <col min="16133" max="16133" width="6.109375" style="37" customWidth="1"/>
    <col min="16134" max="16134" width="8.33203125" style="37" customWidth="1"/>
    <col min="16135" max="16135" width="8.5546875" style="37" customWidth="1"/>
    <col min="16136" max="16384" width="8.88671875" style="37"/>
  </cols>
  <sheetData>
    <row r="1" spans="2:8" ht="15" x14ac:dyDescent="0.2">
      <c r="B1" s="333"/>
      <c r="C1" s="306"/>
      <c r="D1" s="306"/>
      <c r="E1" s="306"/>
      <c r="F1" s="306"/>
      <c r="G1" s="306"/>
    </row>
    <row r="2" spans="2:8" ht="15" customHeight="1" x14ac:dyDescent="0.2">
      <c r="B2" s="336" t="s">
        <v>231</v>
      </c>
      <c r="C2" s="335"/>
      <c r="D2" s="335"/>
      <c r="E2" s="335"/>
      <c r="F2" s="335"/>
      <c r="G2" s="335"/>
    </row>
    <row r="3" spans="2:8" ht="15" customHeight="1" x14ac:dyDescent="0.2">
      <c r="B3" s="333"/>
      <c r="C3" s="306"/>
      <c r="D3" s="306"/>
      <c r="E3" s="306"/>
      <c r="F3" s="306"/>
      <c r="G3" s="306"/>
    </row>
    <row r="4" spans="2:8" ht="15" customHeight="1" x14ac:dyDescent="0.2">
      <c r="B4" s="336" t="s">
        <v>141</v>
      </c>
      <c r="C4" s="335"/>
      <c r="D4" s="335"/>
      <c r="E4" s="335"/>
      <c r="F4" s="335"/>
      <c r="G4" s="335"/>
    </row>
    <row r="5" spans="2:8" ht="15" customHeight="1" x14ac:dyDescent="0.2">
      <c r="B5" s="336" t="s">
        <v>142</v>
      </c>
      <c r="C5" s="337"/>
      <c r="D5" s="337"/>
      <c r="E5" s="337"/>
      <c r="F5" s="337"/>
      <c r="G5" s="337"/>
    </row>
    <row r="6" spans="2:8" ht="15" customHeight="1" x14ac:dyDescent="0.2">
      <c r="B6" s="338"/>
      <c r="C6" s="339"/>
      <c r="D6" s="339"/>
      <c r="E6" s="339"/>
      <c r="F6" s="339"/>
      <c r="G6" s="339"/>
    </row>
    <row r="7" spans="2:8" ht="15" customHeight="1" x14ac:dyDescent="0.2">
      <c r="B7" s="52" t="s">
        <v>136</v>
      </c>
      <c r="C7" s="14" t="s">
        <v>137</v>
      </c>
      <c r="D7" s="14" t="s">
        <v>138</v>
      </c>
      <c r="E7" s="14" t="s">
        <v>37</v>
      </c>
      <c r="F7" s="54" t="s">
        <v>139</v>
      </c>
      <c r="G7" s="54" t="s">
        <v>43</v>
      </c>
      <c r="H7" s="53"/>
    </row>
    <row r="8" spans="2:8" ht="15" customHeight="1" x14ac:dyDescent="0.2">
      <c r="C8" s="34"/>
      <c r="D8" s="34"/>
      <c r="E8" s="34"/>
      <c r="F8" s="55"/>
      <c r="G8" s="55"/>
    </row>
    <row r="9" spans="2:8" ht="15" customHeight="1" x14ac:dyDescent="0.2">
      <c r="B9" s="50">
        <v>1</v>
      </c>
      <c r="C9" s="39" t="s">
        <v>50</v>
      </c>
      <c r="D9" s="40" t="s">
        <v>16</v>
      </c>
      <c r="E9" s="36">
        <v>3</v>
      </c>
      <c r="G9" s="36">
        <f>ROUND(E9*F9,2)</f>
        <v>0</v>
      </c>
    </row>
    <row r="10" spans="2:8" ht="30" customHeight="1" x14ac:dyDescent="0.2">
      <c r="C10" s="43" t="s">
        <v>51</v>
      </c>
    </row>
    <row r="11" spans="2:8" ht="15" customHeight="1" x14ac:dyDescent="0.2">
      <c r="B11" s="333"/>
      <c r="C11" s="306"/>
      <c r="D11" s="306"/>
      <c r="E11" s="306"/>
      <c r="F11" s="306"/>
      <c r="G11" s="306"/>
    </row>
    <row r="12" spans="2:8" ht="15" customHeight="1" x14ac:dyDescent="0.2">
      <c r="B12" s="51">
        <v>2</v>
      </c>
      <c r="C12" s="39" t="s">
        <v>52</v>
      </c>
      <c r="D12" s="40" t="s">
        <v>16</v>
      </c>
      <c r="E12" s="36">
        <v>3</v>
      </c>
      <c r="G12" s="36">
        <f>ROUND(E12*F12,2)</f>
        <v>0</v>
      </c>
    </row>
    <row r="13" spans="2:8" ht="90" customHeight="1" x14ac:dyDescent="0.2">
      <c r="C13" s="43" t="s">
        <v>140</v>
      </c>
    </row>
    <row r="14" spans="2:8" ht="45" customHeight="1" x14ac:dyDescent="0.2">
      <c r="C14" s="43" t="s">
        <v>54</v>
      </c>
    </row>
    <row r="15" spans="2:8" ht="15" customHeight="1" x14ac:dyDescent="0.2">
      <c r="C15" s="39" t="s">
        <v>55</v>
      </c>
    </row>
    <row r="16" spans="2:8" ht="15" customHeight="1" x14ac:dyDescent="0.2">
      <c r="C16" s="39" t="s">
        <v>56</v>
      </c>
    </row>
    <row r="17" spans="2:8" ht="15" customHeight="1" x14ac:dyDescent="0.2">
      <c r="B17" s="38"/>
      <c r="C17" s="39" t="s">
        <v>57</v>
      </c>
    </row>
    <row r="18" spans="2:8" ht="15" customHeight="1" x14ac:dyDescent="0.2">
      <c r="C18" s="39" t="s">
        <v>58</v>
      </c>
      <c r="D18" s="40"/>
    </row>
    <row r="19" spans="2:8" ht="15" customHeight="1" x14ac:dyDescent="0.2">
      <c r="B19" s="333"/>
      <c r="C19" s="306"/>
      <c r="D19" s="306"/>
      <c r="E19" s="306"/>
      <c r="F19" s="306"/>
      <c r="G19" s="306"/>
    </row>
    <row r="20" spans="2:8" ht="30" customHeight="1" x14ac:dyDescent="0.2">
      <c r="C20" s="43" t="s">
        <v>59</v>
      </c>
      <c r="D20" s="40" t="s">
        <v>16</v>
      </c>
      <c r="E20" s="36">
        <v>3</v>
      </c>
      <c r="G20" s="36">
        <f>ROUND(E20*F20,2)</f>
        <v>0</v>
      </c>
    </row>
    <row r="21" spans="2:8" ht="15" customHeight="1" x14ac:dyDescent="0.2">
      <c r="B21" s="333"/>
      <c r="C21" s="306"/>
      <c r="D21" s="306"/>
      <c r="E21" s="306"/>
      <c r="F21" s="306"/>
      <c r="G21" s="306"/>
    </row>
    <row r="22" spans="2:8" ht="30" customHeight="1" x14ac:dyDescent="0.2">
      <c r="C22" s="43" t="s">
        <v>60</v>
      </c>
      <c r="D22" s="40" t="s">
        <v>3</v>
      </c>
      <c r="E22" s="36">
        <v>80</v>
      </c>
      <c r="G22" s="36">
        <f>ROUND(E22*F22,2)</f>
        <v>0</v>
      </c>
    </row>
    <row r="23" spans="2:8" ht="15" customHeight="1" x14ac:dyDescent="0.2">
      <c r="C23" s="42" t="s">
        <v>61</v>
      </c>
    </row>
    <row r="24" spans="2:8" ht="15" customHeight="1" x14ac:dyDescent="0.2">
      <c r="C24" s="42" t="s">
        <v>62</v>
      </c>
    </row>
    <row r="25" spans="2:8" ht="15" customHeight="1" x14ac:dyDescent="0.2">
      <c r="C25" s="42" t="s">
        <v>63</v>
      </c>
    </row>
    <row r="26" spans="2:8" ht="15" customHeight="1" x14ac:dyDescent="0.2">
      <c r="B26" s="333"/>
      <c r="C26" s="306"/>
      <c r="D26" s="306"/>
      <c r="E26" s="306"/>
      <c r="F26" s="306"/>
      <c r="G26" s="306"/>
    </row>
    <row r="27" spans="2:8" ht="15" customHeight="1" x14ac:dyDescent="0.2">
      <c r="B27" s="333"/>
      <c r="C27" s="306"/>
      <c r="D27" s="306"/>
      <c r="E27" s="306"/>
      <c r="F27" s="306"/>
      <c r="G27" s="306"/>
    </row>
    <row r="28" spans="2:8" ht="15" customHeight="1" x14ac:dyDescent="0.2">
      <c r="B28" s="336" t="s">
        <v>143</v>
      </c>
      <c r="C28" s="335"/>
      <c r="D28" s="335"/>
      <c r="E28" s="335"/>
      <c r="F28" s="335"/>
      <c r="G28" s="335"/>
    </row>
    <row r="29" spans="2:8" ht="15" customHeight="1" x14ac:dyDescent="0.2">
      <c r="B29" s="336" t="s">
        <v>142</v>
      </c>
      <c r="C29" s="337"/>
      <c r="D29" s="337"/>
      <c r="E29" s="337"/>
      <c r="F29" s="337"/>
      <c r="G29" s="337"/>
    </row>
    <row r="30" spans="2:8" ht="15" customHeight="1" x14ac:dyDescent="0.2">
      <c r="B30" s="334"/>
      <c r="C30" s="335"/>
      <c r="D30" s="335"/>
      <c r="E30" s="335"/>
      <c r="F30" s="335"/>
      <c r="G30" s="335"/>
    </row>
    <row r="31" spans="2:8" ht="15" customHeight="1" x14ac:dyDescent="0.2">
      <c r="B31" s="52" t="s">
        <v>136</v>
      </c>
      <c r="C31" s="14" t="s">
        <v>137</v>
      </c>
      <c r="D31" s="14" t="s">
        <v>138</v>
      </c>
      <c r="E31" s="14" t="s">
        <v>37</v>
      </c>
      <c r="F31" s="54" t="s">
        <v>139</v>
      </c>
      <c r="G31" s="54" t="s">
        <v>43</v>
      </c>
      <c r="H31" s="53"/>
    </row>
    <row r="32" spans="2:8" ht="15" customHeight="1" x14ac:dyDescent="0.2">
      <c r="B32" s="333"/>
      <c r="C32" s="306"/>
      <c r="D32" s="306"/>
      <c r="E32" s="306"/>
      <c r="F32" s="306"/>
      <c r="G32" s="306"/>
    </row>
    <row r="33" spans="2:7" ht="15" customHeight="1" x14ac:dyDescent="0.2">
      <c r="B33" s="50">
        <v>3</v>
      </c>
      <c r="C33" s="39" t="s">
        <v>50</v>
      </c>
      <c r="D33" s="40" t="s">
        <v>16</v>
      </c>
      <c r="E33" s="36">
        <v>3</v>
      </c>
      <c r="G33" s="36">
        <f>ROUND(E33*F33,2)</f>
        <v>0</v>
      </c>
    </row>
    <row r="34" spans="2:7" ht="30" customHeight="1" x14ac:dyDescent="0.2">
      <c r="C34" s="43" t="s">
        <v>51</v>
      </c>
    </row>
    <row r="35" spans="2:7" ht="15" customHeight="1" x14ac:dyDescent="0.2">
      <c r="B35" s="333"/>
      <c r="C35" s="306"/>
      <c r="D35" s="306"/>
      <c r="E35" s="306"/>
      <c r="F35" s="306"/>
      <c r="G35" s="306"/>
    </row>
    <row r="36" spans="2:7" ht="15" customHeight="1" x14ac:dyDescent="0.2">
      <c r="B36" s="51">
        <v>4</v>
      </c>
      <c r="C36" s="39" t="s">
        <v>52</v>
      </c>
      <c r="D36" s="40" t="s">
        <v>16</v>
      </c>
      <c r="E36" s="36">
        <v>3</v>
      </c>
      <c r="G36" s="36">
        <f>ROUND(E36*F36,2)</f>
        <v>0</v>
      </c>
    </row>
    <row r="37" spans="2:7" ht="90" customHeight="1" x14ac:dyDescent="0.2">
      <c r="C37" s="43" t="s">
        <v>53</v>
      </c>
    </row>
    <row r="38" spans="2:7" ht="45" customHeight="1" x14ac:dyDescent="0.2">
      <c r="C38" s="43" t="s">
        <v>64</v>
      </c>
    </row>
    <row r="39" spans="2:7" ht="15" customHeight="1" x14ac:dyDescent="0.2">
      <c r="C39" s="39" t="s">
        <v>55</v>
      </c>
    </row>
    <row r="40" spans="2:7" ht="15" customHeight="1" x14ac:dyDescent="0.2">
      <c r="C40" s="39" t="s">
        <v>65</v>
      </c>
    </row>
    <row r="41" spans="2:7" ht="15" customHeight="1" x14ac:dyDescent="0.2">
      <c r="B41" s="38"/>
      <c r="C41" s="39" t="s">
        <v>66</v>
      </c>
    </row>
    <row r="42" spans="2:7" ht="15" customHeight="1" x14ac:dyDescent="0.2">
      <c r="C42" s="39" t="s">
        <v>67</v>
      </c>
      <c r="D42" s="40"/>
    </row>
    <row r="43" spans="2:7" ht="15" customHeight="1" x14ac:dyDescent="0.2">
      <c r="B43" s="333"/>
      <c r="C43" s="306"/>
      <c r="D43" s="306"/>
      <c r="E43" s="306"/>
      <c r="F43" s="306"/>
      <c r="G43" s="306"/>
    </row>
    <row r="44" spans="2:7" ht="28.5" customHeight="1" x14ac:dyDescent="0.2">
      <c r="C44" s="42" t="s">
        <v>68</v>
      </c>
      <c r="D44" s="40" t="s">
        <v>16</v>
      </c>
      <c r="E44" s="36">
        <v>3</v>
      </c>
      <c r="G44" s="36">
        <f>ROUND(E44*F44,2)</f>
        <v>0</v>
      </c>
    </row>
    <row r="45" spans="2:7" ht="15" customHeight="1" x14ac:dyDescent="0.2">
      <c r="B45" s="333"/>
      <c r="C45" s="306"/>
      <c r="D45" s="306"/>
      <c r="E45" s="306"/>
      <c r="F45" s="306"/>
      <c r="G45" s="306"/>
    </row>
    <row r="46" spans="2:7" ht="15" customHeight="1" x14ac:dyDescent="0.2">
      <c r="B46" s="333"/>
      <c r="C46" s="306"/>
      <c r="D46" s="306"/>
      <c r="E46" s="306"/>
      <c r="F46" s="306"/>
      <c r="G46" s="306"/>
    </row>
    <row r="47" spans="2:7" ht="15" customHeight="1" x14ac:dyDescent="0.2">
      <c r="B47" s="336" t="s">
        <v>144</v>
      </c>
      <c r="C47" s="335"/>
      <c r="D47" s="335"/>
      <c r="E47" s="335"/>
      <c r="F47" s="335"/>
      <c r="G47" s="335"/>
    </row>
    <row r="48" spans="2:7" ht="15" customHeight="1" x14ac:dyDescent="0.2">
      <c r="B48" s="340"/>
      <c r="C48" s="306"/>
      <c r="D48" s="306"/>
      <c r="E48" s="306"/>
      <c r="F48" s="306"/>
      <c r="G48" s="306"/>
    </row>
    <row r="49" spans="2:8" ht="15" customHeight="1" x14ac:dyDescent="0.2">
      <c r="B49" s="52" t="s">
        <v>136</v>
      </c>
      <c r="C49" s="14" t="s">
        <v>137</v>
      </c>
      <c r="D49" s="14" t="s">
        <v>138</v>
      </c>
      <c r="E49" s="14" t="s">
        <v>37</v>
      </c>
      <c r="F49" s="54" t="s">
        <v>139</v>
      </c>
      <c r="G49" s="54" t="s">
        <v>43</v>
      </c>
      <c r="H49" s="53"/>
    </row>
    <row r="50" spans="2:8" ht="15" customHeight="1" x14ac:dyDescent="0.2">
      <c r="B50" s="341"/>
      <c r="C50" s="342"/>
      <c r="D50" s="342"/>
      <c r="E50" s="342"/>
      <c r="F50" s="342"/>
      <c r="G50" s="342"/>
    </row>
    <row r="51" spans="2:8" ht="30" customHeight="1" x14ac:dyDescent="0.2">
      <c r="B51" s="56">
        <v>5</v>
      </c>
      <c r="C51" s="43" t="s">
        <v>69</v>
      </c>
      <c r="D51" s="40" t="s">
        <v>16</v>
      </c>
      <c r="E51" s="36">
        <v>1</v>
      </c>
      <c r="G51" s="36">
        <f>ROUND(E51*F51,2)</f>
        <v>0</v>
      </c>
    </row>
    <row r="52" spans="2:8" ht="15" customHeight="1" x14ac:dyDescent="0.2">
      <c r="C52" s="39" t="s">
        <v>70</v>
      </c>
    </row>
    <row r="53" spans="2:8" ht="15" customHeight="1" x14ac:dyDescent="0.2">
      <c r="C53" s="39" t="s">
        <v>71</v>
      </c>
    </row>
    <row r="54" spans="2:8" ht="15" customHeight="1" x14ac:dyDescent="0.2">
      <c r="C54" s="39" t="s">
        <v>72</v>
      </c>
    </row>
    <row r="55" spans="2:8" ht="15" customHeight="1" x14ac:dyDescent="0.2">
      <c r="C55" s="39" t="s">
        <v>73</v>
      </c>
    </row>
    <row r="56" spans="2:8" ht="15" customHeight="1" x14ac:dyDescent="0.2">
      <c r="C56" s="39" t="s">
        <v>74</v>
      </c>
    </row>
    <row r="57" spans="2:8" ht="15" customHeight="1" x14ac:dyDescent="0.2">
      <c r="C57" s="39" t="s">
        <v>75</v>
      </c>
    </row>
    <row r="58" spans="2:8" ht="15" customHeight="1" x14ac:dyDescent="0.2">
      <c r="C58" s="39" t="s">
        <v>76</v>
      </c>
    </row>
    <row r="59" spans="2:8" ht="15" customHeight="1" x14ac:dyDescent="0.2">
      <c r="C59" s="39" t="s">
        <v>77</v>
      </c>
    </row>
    <row r="60" spans="2:8" ht="15" customHeight="1" x14ac:dyDescent="0.2">
      <c r="C60" s="39" t="s">
        <v>78</v>
      </c>
    </row>
    <row r="61" spans="2:8" ht="15" customHeight="1" x14ac:dyDescent="0.2">
      <c r="C61" s="39" t="s">
        <v>79</v>
      </c>
    </row>
    <row r="62" spans="2:8" ht="15" customHeight="1" x14ac:dyDescent="0.2">
      <c r="C62" s="39" t="s">
        <v>80</v>
      </c>
    </row>
    <row r="63" spans="2:8" ht="30" customHeight="1" x14ac:dyDescent="0.2">
      <c r="C63" s="43" t="s">
        <v>81</v>
      </c>
    </row>
    <row r="64" spans="2:8" ht="45" customHeight="1" x14ac:dyDescent="0.2">
      <c r="C64" s="43" t="s">
        <v>82</v>
      </c>
    </row>
    <row r="65" spans="2:7" ht="17.25" customHeight="1" x14ac:dyDescent="0.2">
      <c r="B65" s="333"/>
      <c r="C65" s="306"/>
      <c r="D65" s="306"/>
      <c r="E65" s="306"/>
      <c r="F65" s="306"/>
      <c r="G65" s="306"/>
    </row>
    <row r="66" spans="2:7" ht="15" customHeight="1" x14ac:dyDescent="0.2">
      <c r="C66" s="44" t="s">
        <v>83</v>
      </c>
    </row>
    <row r="67" spans="2:7" ht="30" customHeight="1" x14ac:dyDescent="0.2">
      <c r="C67" s="43" t="s">
        <v>84</v>
      </c>
      <c r="D67" s="40" t="s">
        <v>16</v>
      </c>
      <c r="E67" s="36">
        <v>1</v>
      </c>
      <c r="G67" s="36">
        <f>ROUND(E67*F67,2)</f>
        <v>0</v>
      </c>
    </row>
    <row r="68" spans="2:7" ht="15" customHeight="1" x14ac:dyDescent="0.2">
      <c r="B68" s="333"/>
      <c r="C68" s="306"/>
      <c r="D68" s="306"/>
      <c r="E68" s="306"/>
      <c r="F68" s="306"/>
      <c r="G68" s="306"/>
    </row>
    <row r="69" spans="2:7" ht="60" customHeight="1" x14ac:dyDescent="0.2">
      <c r="C69" s="43" t="s">
        <v>85</v>
      </c>
      <c r="D69" s="40" t="s">
        <v>16</v>
      </c>
      <c r="E69" s="36">
        <v>1</v>
      </c>
      <c r="G69" s="36">
        <f>ROUND(E69*F69,2)</f>
        <v>0</v>
      </c>
    </row>
    <row r="70" spans="2:7" ht="15" customHeight="1" x14ac:dyDescent="0.2">
      <c r="B70" s="333"/>
      <c r="C70" s="306"/>
      <c r="D70" s="306"/>
      <c r="E70" s="306"/>
      <c r="F70" s="306"/>
      <c r="G70" s="306"/>
    </row>
    <row r="71" spans="2:7" ht="60" customHeight="1" x14ac:dyDescent="0.2">
      <c r="C71" s="43" t="s">
        <v>86</v>
      </c>
      <c r="D71" s="40" t="s">
        <v>16</v>
      </c>
      <c r="E71" s="36">
        <v>1</v>
      </c>
      <c r="G71" s="36">
        <f>ROUND(E71*F71,2)</f>
        <v>0</v>
      </c>
    </row>
    <row r="72" spans="2:7" ht="15" customHeight="1" x14ac:dyDescent="0.2">
      <c r="B72" s="333"/>
      <c r="C72" s="306"/>
      <c r="D72" s="306"/>
      <c r="E72" s="306"/>
      <c r="F72" s="306"/>
      <c r="G72" s="306"/>
    </row>
    <row r="73" spans="2:7" ht="15" customHeight="1" x14ac:dyDescent="0.2">
      <c r="C73" s="44" t="s">
        <v>87</v>
      </c>
    </row>
    <row r="74" spans="2:7" ht="45" customHeight="1" x14ac:dyDescent="0.2">
      <c r="C74" s="43" t="s">
        <v>88</v>
      </c>
      <c r="D74" s="40" t="s">
        <v>16</v>
      </c>
      <c r="E74" s="36">
        <v>1</v>
      </c>
      <c r="G74" s="36">
        <f>ROUND(E74*F74,2)</f>
        <v>0</v>
      </c>
    </row>
    <row r="75" spans="2:7" ht="15" customHeight="1" x14ac:dyDescent="0.2">
      <c r="C75" s="42" t="s">
        <v>89</v>
      </c>
    </row>
    <row r="76" spans="2:7" ht="15" customHeight="1" x14ac:dyDescent="0.2">
      <c r="B76" s="333"/>
      <c r="C76" s="306"/>
      <c r="D76" s="306"/>
      <c r="E76" s="306"/>
      <c r="F76" s="306"/>
      <c r="G76" s="306"/>
    </row>
    <row r="77" spans="2:7" ht="15" customHeight="1" x14ac:dyDescent="0.2">
      <c r="C77" s="44" t="s">
        <v>90</v>
      </c>
    </row>
    <row r="78" spans="2:7" ht="15" customHeight="1" x14ac:dyDescent="0.2">
      <c r="C78" s="42" t="s">
        <v>91</v>
      </c>
      <c r="D78" s="40" t="s">
        <v>16</v>
      </c>
      <c r="E78" s="36">
        <v>1</v>
      </c>
      <c r="G78" s="36">
        <f>ROUND(E78*F78,2)</f>
        <v>0</v>
      </c>
    </row>
    <row r="79" spans="2:7" ht="15" customHeight="1" x14ac:dyDescent="0.2">
      <c r="C79" s="45"/>
    </row>
    <row r="80" spans="2:7" s="49" customFormat="1" ht="30" customHeight="1" x14ac:dyDescent="0.2">
      <c r="B80" s="56">
        <v>6</v>
      </c>
      <c r="C80" s="46" t="s">
        <v>92</v>
      </c>
      <c r="D80" s="47"/>
      <c r="E80" s="48"/>
      <c r="F80" s="48"/>
      <c r="G80" s="48"/>
    </row>
    <row r="81" spans="2:7" ht="15" customHeight="1" x14ac:dyDescent="0.2">
      <c r="C81" s="42" t="s">
        <v>93</v>
      </c>
      <c r="D81" s="40" t="s">
        <v>16</v>
      </c>
      <c r="E81" s="36">
        <v>1</v>
      </c>
      <c r="G81" s="36">
        <f>ROUND(E81*F81,2)</f>
        <v>0</v>
      </c>
    </row>
    <row r="82" spans="2:7" ht="15" customHeight="1" x14ac:dyDescent="0.2">
      <c r="C82" s="42"/>
      <c r="D82" s="40"/>
    </row>
    <row r="83" spans="2:7" ht="30" customHeight="1" x14ac:dyDescent="0.2">
      <c r="C83" s="43" t="s">
        <v>94</v>
      </c>
      <c r="D83" s="40" t="s">
        <v>16</v>
      </c>
      <c r="E83" s="36">
        <v>2</v>
      </c>
      <c r="G83" s="36">
        <f>ROUND(E83*F83,2)</f>
        <v>0</v>
      </c>
    </row>
    <row r="84" spans="2:7" ht="15" customHeight="1" x14ac:dyDescent="0.2">
      <c r="B84" s="333"/>
      <c r="C84" s="306"/>
      <c r="D84" s="306"/>
      <c r="E84" s="306"/>
      <c r="F84" s="306"/>
      <c r="G84" s="306"/>
    </row>
    <row r="85" spans="2:7" ht="60" customHeight="1" x14ac:dyDescent="0.2">
      <c r="C85" s="43" t="s">
        <v>95</v>
      </c>
    </row>
    <row r="86" spans="2:7" ht="15" customHeight="1" x14ac:dyDescent="0.2">
      <c r="C86" s="42" t="s">
        <v>96</v>
      </c>
    </row>
    <row r="87" spans="2:7" ht="15" customHeight="1" x14ac:dyDescent="0.2">
      <c r="C87" s="42" t="s">
        <v>97</v>
      </c>
      <c r="D87" s="40" t="s">
        <v>3</v>
      </c>
      <c r="E87" s="36">
        <v>1</v>
      </c>
      <c r="G87" s="36">
        <f t="shared" ref="G87:G92" si="0">ROUND(E87*F87,2)</f>
        <v>0</v>
      </c>
    </row>
    <row r="88" spans="2:7" ht="15" customHeight="1" x14ac:dyDescent="0.2">
      <c r="B88" s="38"/>
      <c r="C88" s="42" t="s">
        <v>98</v>
      </c>
      <c r="D88" s="40" t="s">
        <v>3</v>
      </c>
      <c r="E88" s="36">
        <v>12</v>
      </c>
      <c r="G88" s="36">
        <f t="shared" si="0"/>
        <v>0</v>
      </c>
    </row>
    <row r="89" spans="2:7" ht="15" customHeight="1" x14ac:dyDescent="0.2">
      <c r="C89" s="42" t="s">
        <v>99</v>
      </c>
      <c r="D89" s="40" t="s">
        <v>16</v>
      </c>
      <c r="E89" s="36">
        <v>4</v>
      </c>
      <c r="G89" s="36">
        <f t="shared" si="0"/>
        <v>0</v>
      </c>
    </row>
    <row r="90" spans="2:7" ht="15" customHeight="1" x14ac:dyDescent="0.2">
      <c r="C90" s="42" t="s">
        <v>100</v>
      </c>
      <c r="D90" s="40" t="s">
        <v>16</v>
      </c>
      <c r="E90" s="36">
        <v>4</v>
      </c>
      <c r="G90" s="36">
        <f t="shared" si="0"/>
        <v>0</v>
      </c>
    </row>
    <row r="91" spans="2:7" ht="15" customHeight="1" x14ac:dyDescent="0.2">
      <c r="C91" s="42" t="s">
        <v>101</v>
      </c>
      <c r="D91" s="40" t="s">
        <v>16</v>
      </c>
      <c r="E91" s="36">
        <v>1</v>
      </c>
      <c r="G91" s="36">
        <f t="shared" si="0"/>
        <v>0</v>
      </c>
    </row>
    <row r="92" spans="2:7" ht="15" customHeight="1" x14ac:dyDescent="0.2">
      <c r="C92" s="42" t="s">
        <v>102</v>
      </c>
      <c r="D92" s="40" t="s">
        <v>16</v>
      </c>
      <c r="E92" s="36">
        <v>3</v>
      </c>
      <c r="G92" s="36">
        <f t="shared" si="0"/>
        <v>0</v>
      </c>
    </row>
    <row r="93" spans="2:7" ht="15" customHeight="1" x14ac:dyDescent="0.2">
      <c r="B93" s="333"/>
      <c r="C93" s="306"/>
      <c r="D93" s="306"/>
      <c r="E93" s="306"/>
      <c r="F93" s="306"/>
      <c r="G93" s="306"/>
    </row>
    <row r="94" spans="2:7" ht="45" customHeight="1" x14ac:dyDescent="0.2">
      <c r="C94" s="43" t="s">
        <v>103</v>
      </c>
      <c r="D94" s="40" t="s">
        <v>16</v>
      </c>
      <c r="E94" s="36">
        <v>1</v>
      </c>
      <c r="G94" s="36">
        <f>ROUND(E94*F94,2)</f>
        <v>0</v>
      </c>
    </row>
    <row r="95" spans="2:7" ht="15" customHeight="1" x14ac:dyDescent="0.2">
      <c r="B95" s="333"/>
      <c r="C95" s="306"/>
      <c r="D95" s="306"/>
      <c r="E95" s="306"/>
      <c r="F95" s="306"/>
      <c r="G95" s="306"/>
    </row>
    <row r="96" spans="2:7" ht="45" customHeight="1" x14ac:dyDescent="0.2">
      <c r="C96" s="43" t="s">
        <v>104</v>
      </c>
      <c r="D96" s="40" t="s">
        <v>16</v>
      </c>
      <c r="E96" s="36">
        <v>1</v>
      </c>
      <c r="G96" s="36">
        <f>ROUND(E96*F96,2)</f>
        <v>0</v>
      </c>
    </row>
    <row r="97" spans="2:7" ht="15" customHeight="1" x14ac:dyDescent="0.2">
      <c r="B97" s="333"/>
      <c r="C97" s="306"/>
      <c r="D97" s="306"/>
      <c r="E97" s="306"/>
      <c r="F97" s="306"/>
      <c r="G97" s="306"/>
    </row>
    <row r="98" spans="2:7" ht="45" customHeight="1" x14ac:dyDescent="0.2">
      <c r="B98" s="56">
        <v>7</v>
      </c>
      <c r="C98" s="46" t="s">
        <v>105</v>
      </c>
      <c r="D98" s="40" t="s">
        <v>16</v>
      </c>
      <c r="E98" s="36">
        <v>1</v>
      </c>
      <c r="G98" s="36">
        <f>ROUND(E98*F98,2)</f>
        <v>0</v>
      </c>
    </row>
    <row r="99" spans="2:7" ht="15" customHeight="1" x14ac:dyDescent="0.2">
      <c r="C99" s="39" t="s">
        <v>70</v>
      </c>
    </row>
    <row r="100" spans="2:7" ht="15" customHeight="1" x14ac:dyDescent="0.2">
      <c r="C100" s="39" t="s">
        <v>71</v>
      </c>
    </row>
    <row r="101" spans="2:7" ht="15" customHeight="1" x14ac:dyDescent="0.2">
      <c r="C101" s="39" t="s">
        <v>106</v>
      </c>
    </row>
    <row r="102" spans="2:7" ht="15" customHeight="1" x14ac:dyDescent="0.2">
      <c r="C102" s="39" t="s">
        <v>73</v>
      </c>
    </row>
    <row r="103" spans="2:7" ht="15" customHeight="1" x14ac:dyDescent="0.2">
      <c r="C103" s="39" t="s">
        <v>107</v>
      </c>
    </row>
    <row r="104" spans="2:7" ht="15" customHeight="1" x14ac:dyDescent="0.2">
      <c r="C104" s="39" t="s">
        <v>108</v>
      </c>
    </row>
    <row r="105" spans="2:7" ht="15" customHeight="1" x14ac:dyDescent="0.2">
      <c r="C105" s="39" t="s">
        <v>76</v>
      </c>
    </row>
    <row r="106" spans="2:7" ht="15" customHeight="1" x14ac:dyDescent="0.2">
      <c r="C106" s="39" t="s">
        <v>109</v>
      </c>
    </row>
    <row r="107" spans="2:7" ht="15" customHeight="1" x14ac:dyDescent="0.2">
      <c r="C107" s="39" t="s">
        <v>110</v>
      </c>
    </row>
    <row r="108" spans="2:7" ht="15" customHeight="1" x14ac:dyDescent="0.2">
      <c r="C108" s="39" t="s">
        <v>111</v>
      </c>
    </row>
    <row r="109" spans="2:7" ht="15" customHeight="1" x14ac:dyDescent="0.2">
      <c r="C109" s="39" t="s">
        <v>80</v>
      </c>
    </row>
    <row r="110" spans="2:7" ht="75" customHeight="1" x14ac:dyDescent="0.2">
      <c r="C110" s="43" t="s">
        <v>112</v>
      </c>
    </row>
    <row r="111" spans="2:7" ht="15" customHeight="1" x14ac:dyDescent="0.2">
      <c r="B111" s="333"/>
      <c r="C111" s="306"/>
      <c r="D111" s="306"/>
      <c r="E111" s="306"/>
      <c r="F111" s="306"/>
      <c r="G111" s="306"/>
    </row>
    <row r="112" spans="2:7" ht="15" customHeight="1" x14ac:dyDescent="0.2">
      <c r="C112" s="44" t="s">
        <v>83</v>
      </c>
    </row>
    <row r="113" spans="2:7" ht="30" customHeight="1" x14ac:dyDescent="0.2">
      <c r="C113" s="43" t="s">
        <v>113</v>
      </c>
      <c r="D113" s="40" t="s">
        <v>16</v>
      </c>
      <c r="E113" s="36">
        <v>2</v>
      </c>
      <c r="G113" s="36">
        <f>ROUND(E113*F113,2)</f>
        <v>0</v>
      </c>
    </row>
    <row r="114" spans="2:7" ht="15" customHeight="1" x14ac:dyDescent="0.2">
      <c r="B114" s="333"/>
      <c r="C114" s="306"/>
      <c r="D114" s="306"/>
      <c r="E114" s="306"/>
      <c r="F114" s="306"/>
      <c r="G114" s="306"/>
    </row>
    <row r="115" spans="2:7" ht="45" customHeight="1" x14ac:dyDescent="0.2">
      <c r="C115" s="43" t="s">
        <v>114</v>
      </c>
      <c r="D115" s="40" t="s">
        <v>16</v>
      </c>
      <c r="E115" s="36">
        <v>1</v>
      </c>
      <c r="G115" s="36">
        <f>ROUND(E115*F115,2)</f>
        <v>0</v>
      </c>
    </row>
    <row r="116" spans="2:7" ht="15" customHeight="1" x14ac:dyDescent="0.2">
      <c r="C116" s="42" t="s">
        <v>115</v>
      </c>
      <c r="D116" s="40" t="s">
        <v>3</v>
      </c>
      <c r="E116" s="36">
        <v>3</v>
      </c>
      <c r="G116" s="36">
        <f>ROUND(E116*F116,2)</f>
        <v>0</v>
      </c>
    </row>
    <row r="117" spans="2:7" ht="15" customHeight="1" x14ac:dyDescent="0.2">
      <c r="C117" s="42" t="s">
        <v>100</v>
      </c>
      <c r="D117" s="40" t="s">
        <v>16</v>
      </c>
      <c r="E117" s="36">
        <v>5</v>
      </c>
      <c r="G117" s="36">
        <f>ROUND(E117*F117,2)</f>
        <v>0</v>
      </c>
    </row>
    <row r="118" spans="2:7" ht="15" customHeight="1" x14ac:dyDescent="0.2">
      <c r="C118" s="42" t="s">
        <v>101</v>
      </c>
      <c r="D118" s="40" t="s">
        <v>16</v>
      </c>
      <c r="E118" s="36">
        <v>1</v>
      </c>
      <c r="G118" s="36">
        <f>ROUND(E118*F118,2)</f>
        <v>0</v>
      </c>
    </row>
    <row r="119" spans="2:7" ht="15" customHeight="1" x14ac:dyDescent="0.2">
      <c r="B119" s="333"/>
      <c r="C119" s="306"/>
      <c r="D119" s="306"/>
      <c r="E119" s="306"/>
      <c r="F119" s="306"/>
      <c r="G119" s="306"/>
    </row>
    <row r="120" spans="2:7" ht="45" customHeight="1" x14ac:dyDescent="0.2">
      <c r="C120" s="43" t="s">
        <v>116</v>
      </c>
      <c r="D120" s="40" t="s">
        <v>16</v>
      </c>
      <c r="E120" s="36">
        <v>1</v>
      </c>
      <c r="G120" s="36">
        <f>ROUND(E120*F120,2)</f>
        <v>0</v>
      </c>
    </row>
    <row r="121" spans="2:7" ht="15" customHeight="1" x14ac:dyDescent="0.2">
      <c r="C121" s="42" t="s">
        <v>117</v>
      </c>
      <c r="D121" s="40" t="s">
        <v>3</v>
      </c>
      <c r="E121" s="36">
        <v>1</v>
      </c>
      <c r="G121" s="36">
        <f>ROUND(E121*F121,2)</f>
        <v>0</v>
      </c>
    </row>
    <row r="122" spans="2:7" ht="15" customHeight="1" x14ac:dyDescent="0.2">
      <c r="C122" s="42" t="s">
        <v>100</v>
      </c>
      <c r="D122" s="40" t="s">
        <v>16</v>
      </c>
      <c r="E122" s="36">
        <v>1</v>
      </c>
      <c r="G122" s="36">
        <f>ROUND(E122*F122,2)</f>
        <v>0</v>
      </c>
    </row>
    <row r="123" spans="2:7" ht="15" customHeight="1" x14ac:dyDescent="0.2">
      <c r="C123" s="42" t="s">
        <v>118</v>
      </c>
      <c r="D123" s="40" t="s">
        <v>16</v>
      </c>
      <c r="E123" s="36">
        <v>1</v>
      </c>
      <c r="G123" s="36">
        <f>ROUND(E123*F123,2)</f>
        <v>0</v>
      </c>
    </row>
    <row r="124" spans="2:7" ht="15" customHeight="1" x14ac:dyDescent="0.2">
      <c r="B124" s="333"/>
      <c r="C124" s="306"/>
      <c r="D124" s="306"/>
      <c r="E124" s="306"/>
      <c r="F124" s="306"/>
      <c r="G124" s="306"/>
    </row>
    <row r="125" spans="2:7" ht="15" customHeight="1" x14ac:dyDescent="0.2">
      <c r="C125" s="44" t="s">
        <v>87</v>
      </c>
    </row>
    <row r="126" spans="2:7" ht="45" customHeight="1" x14ac:dyDescent="0.2">
      <c r="C126" s="43" t="s">
        <v>119</v>
      </c>
      <c r="D126" s="40" t="s">
        <v>16</v>
      </c>
      <c r="E126" s="36">
        <v>1</v>
      </c>
      <c r="G126" s="36">
        <f>ROUND(E126*F126,2)</f>
        <v>0</v>
      </c>
    </row>
    <row r="127" spans="2:7" ht="15" customHeight="1" x14ac:dyDescent="0.2">
      <c r="C127" s="42" t="s">
        <v>120</v>
      </c>
    </row>
    <row r="128" spans="2:7" ht="15" customHeight="1" x14ac:dyDescent="0.2">
      <c r="B128" s="333"/>
      <c r="C128" s="306"/>
      <c r="D128" s="306"/>
      <c r="E128" s="306"/>
      <c r="F128" s="306"/>
      <c r="G128" s="306"/>
    </row>
    <row r="129" spans="2:8" ht="15" customHeight="1" x14ac:dyDescent="0.2">
      <c r="C129" s="44" t="s">
        <v>90</v>
      </c>
    </row>
    <row r="130" spans="2:8" ht="15" customHeight="1" x14ac:dyDescent="0.2">
      <c r="C130" s="42" t="s">
        <v>91</v>
      </c>
      <c r="D130" s="40" t="s">
        <v>16</v>
      </c>
      <c r="E130" s="36">
        <v>1</v>
      </c>
      <c r="G130" s="36">
        <f>ROUND(E130*F130,2)</f>
        <v>0</v>
      </c>
    </row>
    <row r="131" spans="2:8" ht="15" customHeight="1" x14ac:dyDescent="0.2">
      <c r="C131" s="45"/>
    </row>
    <row r="132" spans="2:8" ht="38.25" x14ac:dyDescent="0.2">
      <c r="B132" s="350">
        <v>8</v>
      </c>
      <c r="C132" s="351" t="s">
        <v>267</v>
      </c>
      <c r="D132" s="40"/>
      <c r="G132" s="36">
        <f>0.1*SUM(G9:G130)</f>
        <v>0</v>
      </c>
    </row>
    <row r="133" spans="2:8" ht="15" customHeight="1" x14ac:dyDescent="0.2">
      <c r="B133" s="214"/>
      <c r="C133" s="45"/>
    </row>
    <row r="134" spans="2:8" ht="16.5" customHeight="1" x14ac:dyDescent="0.2">
      <c r="C134" s="343" t="s">
        <v>150</v>
      </c>
      <c r="D134" s="344"/>
      <c r="E134" s="344"/>
      <c r="F134" s="344"/>
      <c r="G134" s="57">
        <f>SUM(G9:G132)</f>
        <v>0</v>
      </c>
    </row>
    <row r="135" spans="2:8" ht="15" customHeight="1" x14ac:dyDescent="0.2">
      <c r="B135" s="333"/>
      <c r="C135" s="306"/>
      <c r="D135" s="306"/>
      <c r="E135" s="306"/>
      <c r="F135" s="306"/>
      <c r="G135" s="306"/>
    </row>
    <row r="136" spans="2:8" ht="15" customHeight="1" x14ac:dyDescent="0.2">
      <c r="B136" s="333"/>
      <c r="C136" s="306"/>
      <c r="D136" s="306"/>
      <c r="E136" s="306"/>
      <c r="F136" s="306"/>
      <c r="G136" s="306"/>
    </row>
    <row r="137" spans="2:8" ht="15" customHeight="1" x14ac:dyDescent="0.2">
      <c r="B137" s="336" t="s">
        <v>145</v>
      </c>
      <c r="C137" s="337"/>
      <c r="D137" s="337"/>
      <c r="E137" s="337"/>
      <c r="F137" s="337"/>
      <c r="G137" s="337"/>
    </row>
    <row r="138" spans="2:8" ht="15" customHeight="1" x14ac:dyDescent="0.2">
      <c r="B138" s="336" t="s">
        <v>121</v>
      </c>
      <c r="C138" s="345"/>
      <c r="D138" s="345"/>
      <c r="E138" s="345"/>
      <c r="F138" s="345"/>
      <c r="G138" s="345"/>
    </row>
    <row r="139" spans="2:8" ht="15" customHeight="1" x14ac:dyDescent="0.2">
      <c r="B139" s="336"/>
      <c r="C139" s="335"/>
      <c r="D139" s="335"/>
      <c r="E139" s="335"/>
      <c r="F139" s="335"/>
      <c r="G139" s="335"/>
    </row>
    <row r="140" spans="2:8" ht="15" customHeight="1" x14ac:dyDescent="0.2">
      <c r="B140" s="52" t="s">
        <v>136</v>
      </c>
      <c r="C140" s="14" t="s">
        <v>137</v>
      </c>
      <c r="D140" s="14" t="s">
        <v>138</v>
      </c>
      <c r="E140" s="14" t="s">
        <v>37</v>
      </c>
      <c r="F140" s="54" t="s">
        <v>139</v>
      </c>
      <c r="G140" s="54" t="s">
        <v>43</v>
      </c>
      <c r="H140" s="53"/>
    </row>
    <row r="141" spans="2:8" ht="15" customHeight="1" x14ac:dyDescent="0.2">
      <c r="B141" s="336"/>
      <c r="C141" s="335"/>
      <c r="D141" s="335"/>
      <c r="E141" s="335"/>
      <c r="F141" s="335"/>
      <c r="G141" s="335"/>
    </row>
    <row r="142" spans="2:8" ht="15" customHeight="1" x14ac:dyDescent="0.2">
      <c r="B142" s="38" t="s">
        <v>49</v>
      </c>
    </row>
    <row r="143" spans="2:8" ht="15" customHeight="1" x14ac:dyDescent="0.2">
      <c r="B143" s="333"/>
      <c r="C143" s="306"/>
      <c r="D143" s="306"/>
      <c r="E143" s="306"/>
      <c r="F143" s="306"/>
      <c r="G143" s="306"/>
    </row>
    <row r="144" spans="2:8" ht="15" customHeight="1" x14ac:dyDescent="0.2">
      <c r="B144" s="50">
        <v>9</v>
      </c>
      <c r="C144" s="39" t="s">
        <v>122</v>
      </c>
      <c r="D144" s="40" t="s">
        <v>16</v>
      </c>
      <c r="E144" s="36">
        <v>3</v>
      </c>
      <c r="G144" s="36">
        <f>ROUND(E144*F144,2)</f>
        <v>0</v>
      </c>
    </row>
    <row r="145" spans="2:7" ht="30" customHeight="1" x14ac:dyDescent="0.2">
      <c r="C145" s="43" t="s">
        <v>123</v>
      </c>
    </row>
    <row r="146" spans="2:7" ht="15" customHeight="1" x14ac:dyDescent="0.2">
      <c r="B146" s="333"/>
      <c r="C146" s="306"/>
      <c r="D146" s="306"/>
      <c r="E146" s="306"/>
      <c r="F146" s="306"/>
      <c r="G146" s="306"/>
    </row>
    <row r="147" spans="2:7" ht="15" customHeight="1" x14ac:dyDescent="0.2">
      <c r="B147" s="51">
        <v>10</v>
      </c>
      <c r="C147" s="39" t="s">
        <v>124</v>
      </c>
      <c r="D147" s="40" t="s">
        <v>16</v>
      </c>
      <c r="E147" s="36">
        <v>2</v>
      </c>
      <c r="G147" s="36">
        <f>ROUND(E147*F147,2)</f>
        <v>0</v>
      </c>
    </row>
    <row r="148" spans="2:7" ht="90" customHeight="1" x14ac:dyDescent="0.2">
      <c r="C148" s="43" t="s">
        <v>125</v>
      </c>
    </row>
    <row r="149" spans="2:7" ht="30" customHeight="1" x14ac:dyDescent="0.2">
      <c r="C149" s="43" t="s">
        <v>126</v>
      </c>
    </row>
    <row r="150" spans="2:7" ht="15" customHeight="1" x14ac:dyDescent="0.2">
      <c r="C150" s="39" t="s">
        <v>55</v>
      </c>
    </row>
    <row r="151" spans="2:7" ht="15" customHeight="1" x14ac:dyDescent="0.2">
      <c r="C151" s="39" t="s">
        <v>127</v>
      </c>
    </row>
    <row r="152" spans="2:7" ht="15" customHeight="1" x14ac:dyDescent="0.2">
      <c r="B152" s="38"/>
      <c r="C152" s="39" t="s">
        <v>128</v>
      </c>
    </row>
    <row r="153" spans="2:7" ht="15" customHeight="1" x14ac:dyDescent="0.2">
      <c r="C153" s="39" t="s">
        <v>67</v>
      </c>
      <c r="D153" s="40"/>
    </row>
    <row r="154" spans="2:7" ht="15" customHeight="1" x14ac:dyDescent="0.2">
      <c r="B154" s="333"/>
      <c r="C154" s="306"/>
      <c r="D154" s="306"/>
      <c r="E154" s="306"/>
      <c r="F154" s="306"/>
      <c r="G154" s="306"/>
    </row>
    <row r="155" spans="2:7" ht="30" customHeight="1" x14ac:dyDescent="0.2">
      <c r="C155" s="43" t="s">
        <v>59</v>
      </c>
      <c r="D155" s="40" t="s">
        <v>16</v>
      </c>
      <c r="E155" s="36">
        <v>3</v>
      </c>
      <c r="G155" s="36">
        <f>ROUND(E155*F155,2)</f>
        <v>0</v>
      </c>
    </row>
    <row r="156" spans="2:7" ht="15" customHeight="1" x14ac:dyDescent="0.2">
      <c r="B156" s="333"/>
      <c r="C156" s="306"/>
      <c r="D156" s="306"/>
      <c r="E156" s="306"/>
      <c r="F156" s="306"/>
      <c r="G156" s="306"/>
    </row>
    <row r="157" spans="2:7" ht="45" customHeight="1" x14ac:dyDescent="0.2">
      <c r="C157" s="43" t="s">
        <v>129</v>
      </c>
      <c r="D157" s="40" t="s">
        <v>16</v>
      </c>
      <c r="E157" s="36">
        <v>1</v>
      </c>
      <c r="G157" s="36">
        <f>ROUND(E157*F157,2)</f>
        <v>0</v>
      </c>
    </row>
    <row r="158" spans="2:7" ht="15" customHeight="1" x14ac:dyDescent="0.2">
      <c r="C158" s="42" t="s">
        <v>130</v>
      </c>
      <c r="D158" s="40"/>
    </row>
    <row r="159" spans="2:7" ht="15" customHeight="1" x14ac:dyDescent="0.2">
      <c r="C159" s="42" t="s">
        <v>131</v>
      </c>
      <c r="D159" s="40"/>
    </row>
    <row r="160" spans="2:7" ht="15" customHeight="1" x14ac:dyDescent="0.2">
      <c r="C160" s="42" t="s">
        <v>132</v>
      </c>
      <c r="D160" s="40"/>
    </row>
    <row r="161" spans="2:8" ht="15" customHeight="1" x14ac:dyDescent="0.2">
      <c r="B161" s="333"/>
      <c r="C161" s="306"/>
      <c r="D161" s="306"/>
      <c r="E161" s="306"/>
      <c r="F161" s="306"/>
      <c r="G161" s="306"/>
    </row>
    <row r="162" spans="2:8" ht="15" customHeight="1" x14ac:dyDescent="0.2">
      <c r="B162" s="333"/>
      <c r="C162" s="306"/>
      <c r="D162" s="306"/>
      <c r="E162" s="306"/>
      <c r="F162" s="306"/>
      <c r="G162" s="306"/>
    </row>
    <row r="163" spans="2:8" ht="15" customHeight="1" x14ac:dyDescent="0.2">
      <c r="B163" s="336" t="s">
        <v>146</v>
      </c>
      <c r="C163" s="335"/>
      <c r="D163" s="335"/>
      <c r="E163" s="335"/>
      <c r="F163" s="335"/>
      <c r="G163" s="335"/>
    </row>
    <row r="164" spans="2:8" ht="15" customHeight="1" x14ac:dyDescent="0.2">
      <c r="B164" s="336" t="s">
        <v>147</v>
      </c>
      <c r="C164" s="337"/>
      <c r="D164" s="337"/>
      <c r="E164" s="337"/>
      <c r="F164" s="337"/>
      <c r="G164" s="337"/>
    </row>
    <row r="165" spans="2:8" ht="15" customHeight="1" x14ac:dyDescent="0.2">
      <c r="B165" s="336"/>
      <c r="C165" s="335"/>
      <c r="D165" s="335"/>
      <c r="E165" s="335"/>
      <c r="F165" s="335"/>
      <c r="G165" s="335"/>
    </row>
    <row r="166" spans="2:8" ht="15" customHeight="1" x14ac:dyDescent="0.2">
      <c r="B166" s="52" t="s">
        <v>136</v>
      </c>
      <c r="C166" s="14" t="s">
        <v>137</v>
      </c>
      <c r="D166" s="14" t="s">
        <v>138</v>
      </c>
      <c r="E166" s="14" t="s">
        <v>37</v>
      </c>
      <c r="F166" s="54" t="s">
        <v>139</v>
      </c>
      <c r="G166" s="54" t="s">
        <v>43</v>
      </c>
      <c r="H166" s="53"/>
    </row>
    <row r="167" spans="2:8" ht="15" customHeight="1" x14ac:dyDescent="0.2">
      <c r="B167" s="333"/>
      <c r="C167" s="306"/>
      <c r="D167" s="306"/>
      <c r="E167" s="306"/>
      <c r="F167" s="306"/>
      <c r="G167" s="306"/>
    </row>
    <row r="168" spans="2:8" ht="15" customHeight="1" x14ac:dyDescent="0.2">
      <c r="B168" s="50">
        <v>11</v>
      </c>
      <c r="C168" s="39" t="s">
        <v>134</v>
      </c>
      <c r="D168" s="40" t="s">
        <v>16</v>
      </c>
      <c r="E168" s="36">
        <v>1</v>
      </c>
      <c r="G168" s="36">
        <f>ROUND(E168*F168,2)</f>
        <v>0</v>
      </c>
    </row>
    <row r="169" spans="2:8" ht="30" customHeight="1" x14ac:dyDescent="0.2">
      <c r="C169" s="43" t="s">
        <v>135</v>
      </c>
    </row>
    <row r="170" spans="2:8" ht="15" customHeight="1" x14ac:dyDescent="0.2"/>
    <row r="171" spans="2:8" ht="38.25" x14ac:dyDescent="0.2">
      <c r="B171" s="350">
        <v>12</v>
      </c>
      <c r="C171" s="351" t="s">
        <v>266</v>
      </c>
      <c r="D171" s="40"/>
      <c r="G171" s="36">
        <f>0.1*SUM(G144:G169)</f>
        <v>0</v>
      </c>
    </row>
    <row r="172" spans="2:8" ht="15" customHeight="1" x14ac:dyDescent="0.2">
      <c r="B172" s="214"/>
      <c r="C172" s="45"/>
    </row>
    <row r="173" spans="2:8" ht="15" customHeight="1" x14ac:dyDescent="0.2">
      <c r="C173" s="346" t="s">
        <v>151</v>
      </c>
      <c r="D173" s="344"/>
      <c r="E173" s="344"/>
      <c r="F173" s="344"/>
      <c r="G173" s="57">
        <f>SUM(G144:G171)</f>
        <v>0</v>
      </c>
    </row>
    <row r="174" spans="2:8" ht="15" customHeight="1" x14ac:dyDescent="0.2"/>
    <row r="175" spans="2:8" ht="15" customHeight="1" x14ac:dyDescent="0.2">
      <c r="C175" s="346" t="s">
        <v>152</v>
      </c>
      <c r="D175" s="344"/>
      <c r="E175" s="344"/>
      <c r="F175" s="344"/>
      <c r="G175" s="57">
        <f>G173+G134</f>
        <v>0</v>
      </c>
    </row>
  </sheetData>
  <mergeCells count="55">
    <mergeCell ref="C173:F173"/>
    <mergeCell ref="C175:F175"/>
    <mergeCell ref="B162:G162"/>
    <mergeCell ref="B163:G163"/>
    <mergeCell ref="B164:G164"/>
    <mergeCell ref="B165:G165"/>
    <mergeCell ref="B167:G167"/>
    <mergeCell ref="B161:G161"/>
    <mergeCell ref="C134:F134"/>
    <mergeCell ref="B135:G135"/>
    <mergeCell ref="B136:G136"/>
    <mergeCell ref="B137:G137"/>
    <mergeCell ref="B138:G138"/>
    <mergeCell ref="B139:G139"/>
    <mergeCell ref="B141:G141"/>
    <mergeCell ref="B143:G143"/>
    <mergeCell ref="B146:G146"/>
    <mergeCell ref="B154:G154"/>
    <mergeCell ref="B156:G156"/>
    <mergeCell ref="B128:G128"/>
    <mergeCell ref="B70:G70"/>
    <mergeCell ref="B72:G72"/>
    <mergeCell ref="B76:G76"/>
    <mergeCell ref="B84:G84"/>
    <mergeCell ref="B93:G93"/>
    <mergeCell ref="B95:G95"/>
    <mergeCell ref="B97:G97"/>
    <mergeCell ref="B111:G111"/>
    <mergeCell ref="B114:G114"/>
    <mergeCell ref="B119:G119"/>
    <mergeCell ref="B124:G124"/>
    <mergeCell ref="B68:G68"/>
    <mergeCell ref="B32:G32"/>
    <mergeCell ref="B19:G19"/>
    <mergeCell ref="B21:G21"/>
    <mergeCell ref="B35:G35"/>
    <mergeCell ref="B43:G43"/>
    <mergeCell ref="B45:G45"/>
    <mergeCell ref="B27:G27"/>
    <mergeCell ref="B28:G28"/>
    <mergeCell ref="B29:G29"/>
    <mergeCell ref="B46:G46"/>
    <mergeCell ref="B47:G47"/>
    <mergeCell ref="B48:G48"/>
    <mergeCell ref="B50:G50"/>
    <mergeCell ref="B65:G65"/>
    <mergeCell ref="B1:G1"/>
    <mergeCell ref="B11:G11"/>
    <mergeCell ref="B30:G30"/>
    <mergeCell ref="B2:G2"/>
    <mergeCell ref="B3:G3"/>
    <mergeCell ref="B4:G4"/>
    <mergeCell ref="B5:G5"/>
    <mergeCell ref="B6:G6"/>
    <mergeCell ref="B26:G26"/>
  </mergeCells>
  <pageMargins left="0.7" right="0.7" top="0.75" bottom="0.75" header="0.3" footer="0.3"/>
  <pageSetup paperSize="9" scale="82" orientation="portrait" r:id="rId1"/>
  <headerFooter>
    <oddFooter>&amp;R&amp;P/&amp;N</oddFooter>
  </headerFooter>
  <rowBreaks count="3" manualBreakCount="3">
    <brk id="79" max="16383" man="1"/>
    <brk id="111" max="16383" man="1"/>
    <brk id="13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484"/>
  <sheetViews>
    <sheetView zoomScale="80" zoomScaleNormal="80" zoomScaleSheetLayoutView="100" workbookViewId="0">
      <selection activeCell="S29" sqref="S29"/>
    </sheetView>
  </sheetViews>
  <sheetFormatPr defaultRowHeight="15" x14ac:dyDescent="0.2"/>
  <cols>
    <col min="1" max="1" width="2.77734375" customWidth="1"/>
    <col min="2" max="2" width="7" style="15" customWidth="1"/>
    <col min="3" max="3" width="42.21875" style="73" customWidth="1"/>
    <col min="4" max="4" width="8.6640625" style="13" customWidth="1"/>
    <col min="5" max="5" width="3" style="4" customWidth="1"/>
    <col min="6" max="6" width="11.109375" style="13" customWidth="1"/>
    <col min="7" max="7" width="13.77734375" style="13" bestFit="1" customWidth="1"/>
    <col min="8" max="8" width="2.77734375" customWidth="1"/>
  </cols>
  <sheetData>
    <row r="3" spans="3:7" x14ac:dyDescent="0.2">
      <c r="C3" s="58"/>
    </row>
    <row r="4" spans="3:7" x14ac:dyDescent="0.2">
      <c r="C4" s="58"/>
    </row>
    <row r="5" spans="3:7" x14ac:dyDescent="0.2">
      <c r="C5" s="58"/>
    </row>
    <row r="6" spans="3:7" x14ac:dyDescent="0.2">
      <c r="C6" s="58"/>
    </row>
    <row r="7" spans="3:7" x14ac:dyDescent="0.2">
      <c r="C7" s="58"/>
    </row>
    <row r="8" spans="3:7" x14ac:dyDescent="0.2">
      <c r="C8" s="58"/>
    </row>
    <row r="9" spans="3:7" x14ac:dyDescent="0.2">
      <c r="C9" s="58"/>
    </row>
    <row r="10" spans="3:7" x14ac:dyDescent="0.2">
      <c r="C10" s="58"/>
    </row>
    <row r="11" spans="3:7" x14ac:dyDescent="0.2">
      <c r="C11" s="58"/>
    </row>
    <row r="13" spans="3:7" ht="20.25" x14ac:dyDescent="0.3">
      <c r="C13" s="347" t="s">
        <v>219</v>
      </c>
      <c r="D13" s="347"/>
      <c r="E13" s="347"/>
      <c r="F13" s="347"/>
      <c r="G13" s="306"/>
    </row>
    <row r="14" spans="3:7" ht="20.25" x14ac:dyDescent="0.3">
      <c r="C14" s="348" t="s">
        <v>157</v>
      </c>
      <c r="D14" s="348"/>
      <c r="E14" s="348"/>
      <c r="F14" s="348"/>
      <c r="G14" s="348"/>
    </row>
    <row r="15" spans="3:7" ht="18" x14ac:dyDescent="0.25">
      <c r="C15" s="59"/>
      <c r="D15" s="60"/>
      <c r="E15" s="61"/>
      <c r="F15" s="62"/>
      <c r="G15" s="63"/>
    </row>
    <row r="16" spans="3:7" ht="18" x14ac:dyDescent="0.25">
      <c r="C16" s="64" t="s">
        <v>158</v>
      </c>
      <c r="D16" s="60"/>
      <c r="E16" s="61"/>
      <c r="F16" s="62"/>
      <c r="G16" s="63">
        <f>G178</f>
        <v>0</v>
      </c>
    </row>
    <row r="17" spans="3:7" ht="18" x14ac:dyDescent="0.25">
      <c r="C17" s="59"/>
      <c r="D17" s="60"/>
      <c r="E17" s="61"/>
      <c r="F17" s="62"/>
      <c r="G17" s="63"/>
    </row>
    <row r="18" spans="3:7" ht="18" x14ac:dyDescent="0.25">
      <c r="C18" s="59" t="s">
        <v>15</v>
      </c>
      <c r="D18" s="60"/>
      <c r="E18" s="61"/>
      <c r="F18" s="62"/>
      <c r="G18" s="63">
        <f>G263</f>
        <v>0</v>
      </c>
    </row>
    <row r="19" spans="3:7" ht="18" x14ac:dyDescent="0.25">
      <c r="C19" s="59"/>
      <c r="D19" s="60"/>
      <c r="E19" s="61"/>
      <c r="F19" s="62"/>
      <c r="G19" s="63"/>
    </row>
    <row r="20" spans="3:7" ht="18" x14ac:dyDescent="0.25">
      <c r="C20" s="65" t="s">
        <v>18</v>
      </c>
      <c r="D20" s="66"/>
      <c r="E20" s="67"/>
      <c r="F20" s="66"/>
      <c r="G20" s="68">
        <f>G292</f>
        <v>0</v>
      </c>
    </row>
    <row r="21" spans="3:7" ht="18" x14ac:dyDescent="0.25">
      <c r="C21" s="59"/>
      <c r="D21" s="60"/>
      <c r="E21" s="61"/>
      <c r="F21" s="62"/>
      <c r="G21" s="63"/>
    </row>
    <row r="22" spans="3:7" ht="18.75" thickBot="1" x14ac:dyDescent="0.3">
      <c r="C22" s="69" t="s">
        <v>159</v>
      </c>
      <c r="D22" s="70"/>
      <c r="E22" s="71"/>
      <c r="F22" s="70"/>
      <c r="G22" s="72">
        <f>G16+G18+G20</f>
        <v>0</v>
      </c>
    </row>
    <row r="23" spans="3:7" ht="15.75" thickTop="1" x14ac:dyDescent="0.2"/>
    <row r="33" spans="2:7" x14ac:dyDescent="0.2">
      <c r="C33" s="58"/>
    </row>
    <row r="34" spans="2:7" x14ac:dyDescent="0.2">
      <c r="C34" s="58"/>
    </row>
    <row r="35" spans="2:7" x14ac:dyDescent="0.2">
      <c r="C35" s="58"/>
    </row>
    <row r="38" spans="2:7" x14ac:dyDescent="0.2">
      <c r="C38" s="74"/>
      <c r="F38" s="8"/>
      <c r="G38" s="20"/>
    </row>
    <row r="39" spans="2:7" ht="20.25" x14ac:dyDescent="0.25">
      <c r="C39" s="75" t="s">
        <v>160</v>
      </c>
      <c r="D39" s="76"/>
      <c r="E39" s="77"/>
      <c r="F39" s="78"/>
      <c r="G39" s="79"/>
    </row>
    <row r="40" spans="2:7" ht="20.25" x14ac:dyDescent="0.3">
      <c r="C40" s="80"/>
      <c r="D40" s="81"/>
      <c r="E40" s="82"/>
      <c r="F40" s="82"/>
      <c r="G40" s="79"/>
    </row>
    <row r="41" spans="2:7" ht="18" x14ac:dyDescent="0.25">
      <c r="C41" s="59" t="s">
        <v>1</v>
      </c>
      <c r="D41" s="18"/>
      <c r="F41" s="8"/>
      <c r="G41" s="20"/>
    </row>
    <row r="42" spans="2:7" x14ac:dyDescent="0.2">
      <c r="C42" s="74"/>
      <c r="F42" s="8"/>
      <c r="G42" s="20"/>
    </row>
    <row r="43" spans="2:7" ht="22.5" x14ac:dyDescent="0.2">
      <c r="B43" s="190" t="s">
        <v>220</v>
      </c>
      <c r="C43" s="191"/>
      <c r="D43" s="192" t="s">
        <v>37</v>
      </c>
      <c r="E43" s="193"/>
      <c r="F43" s="194" t="s">
        <v>139</v>
      </c>
      <c r="G43" s="195" t="s">
        <v>161</v>
      </c>
    </row>
    <row r="44" spans="2:7" ht="30" x14ac:dyDescent="0.2">
      <c r="B44" s="15">
        <v>1</v>
      </c>
      <c r="C44" s="83" t="s">
        <v>162</v>
      </c>
      <c r="F44" s="8"/>
      <c r="G44" s="20"/>
    </row>
    <row r="45" spans="2:7" x14ac:dyDescent="0.2">
      <c r="C45" s="74" t="s">
        <v>16</v>
      </c>
      <c r="D45" s="13">
        <v>1</v>
      </c>
      <c r="E45" s="84"/>
      <c r="F45" s="196"/>
      <c r="G45" s="20">
        <f>F45*D45</f>
        <v>0</v>
      </c>
    </row>
    <row r="46" spans="2:7" x14ac:dyDescent="0.2">
      <c r="C46" s="74"/>
      <c r="E46" s="84"/>
      <c r="F46" s="196"/>
      <c r="G46" s="20"/>
    </row>
    <row r="47" spans="2:7" ht="30" x14ac:dyDescent="0.2">
      <c r="B47" s="15">
        <v>2</v>
      </c>
      <c r="C47" s="83" t="s">
        <v>163</v>
      </c>
      <c r="F47" s="196"/>
      <c r="G47" s="20"/>
    </row>
    <row r="48" spans="2:7" x14ac:dyDescent="0.2">
      <c r="C48" s="74" t="s">
        <v>16</v>
      </c>
      <c r="D48" s="13">
        <v>52</v>
      </c>
      <c r="F48" s="196"/>
      <c r="G48" s="20">
        <f>F48*D48</f>
        <v>0</v>
      </c>
    </row>
    <row r="49" spans="2:7" x14ac:dyDescent="0.2">
      <c r="C49" s="58"/>
      <c r="F49" s="197"/>
    </row>
    <row r="50" spans="2:7" ht="30" x14ac:dyDescent="0.2">
      <c r="B50" s="15">
        <v>3</v>
      </c>
      <c r="C50" s="83" t="s">
        <v>23</v>
      </c>
      <c r="F50" s="196"/>
      <c r="G50" s="20"/>
    </row>
    <row r="51" spans="2:7" x14ac:dyDescent="0.2">
      <c r="C51" s="74" t="s">
        <v>16</v>
      </c>
      <c r="D51" s="13">
        <v>31</v>
      </c>
      <c r="F51" s="196"/>
      <c r="G51" s="20">
        <f>F51*D51</f>
        <v>0</v>
      </c>
    </row>
    <row r="52" spans="2:7" x14ac:dyDescent="0.2">
      <c r="C52" s="58"/>
      <c r="F52" s="197"/>
    </row>
    <row r="53" spans="2:7" ht="30" x14ac:dyDescent="0.2">
      <c r="B53" s="15">
        <v>4</v>
      </c>
      <c r="C53" s="83" t="s">
        <v>24</v>
      </c>
      <c r="F53" s="196"/>
      <c r="G53" s="20"/>
    </row>
    <row r="54" spans="2:7" x14ac:dyDescent="0.2">
      <c r="C54" s="74" t="s">
        <v>3</v>
      </c>
      <c r="D54" s="13">
        <v>764</v>
      </c>
      <c r="F54" s="196"/>
      <c r="G54" s="20">
        <f>F54*D54</f>
        <v>0</v>
      </c>
    </row>
    <row r="55" spans="2:7" x14ac:dyDescent="0.2">
      <c r="C55" s="74"/>
      <c r="F55" s="196"/>
      <c r="G55" s="20"/>
    </row>
    <row r="56" spans="2:7" ht="30" x14ac:dyDescent="0.2">
      <c r="B56" s="15">
        <v>5</v>
      </c>
      <c r="C56" s="83" t="s">
        <v>25</v>
      </c>
      <c r="F56" s="196"/>
      <c r="G56" s="20"/>
    </row>
    <row r="57" spans="2:7" x14ac:dyDescent="0.2">
      <c r="C57" s="85" t="s">
        <v>35</v>
      </c>
      <c r="F57" s="196"/>
      <c r="G57" s="20"/>
    </row>
    <row r="58" spans="2:7" x14ac:dyDescent="0.2">
      <c r="C58" s="74" t="s">
        <v>16</v>
      </c>
      <c r="D58" s="13">
        <v>20</v>
      </c>
      <c r="F58" s="196"/>
      <c r="G58" s="20">
        <f>F58*D58</f>
        <v>0</v>
      </c>
    </row>
    <row r="59" spans="2:7" x14ac:dyDescent="0.2">
      <c r="C59" s="74"/>
      <c r="F59" s="196"/>
      <c r="G59" s="20"/>
    </row>
    <row r="60" spans="2:7" ht="30" x14ac:dyDescent="0.2">
      <c r="B60" s="15">
        <v>6</v>
      </c>
      <c r="C60" s="83" t="s">
        <v>164</v>
      </c>
      <c r="F60" s="196"/>
      <c r="G60" s="20"/>
    </row>
    <row r="61" spans="2:7" x14ac:dyDescent="0.2">
      <c r="C61" s="74" t="s">
        <v>3</v>
      </c>
      <c r="D61" s="13">
        <v>764</v>
      </c>
      <c r="F61" s="196"/>
      <c r="G61" s="20">
        <f>F61*D61</f>
        <v>0</v>
      </c>
    </row>
    <row r="62" spans="2:7" x14ac:dyDescent="0.2">
      <c r="C62" s="86"/>
      <c r="F62" s="197"/>
    </row>
    <row r="63" spans="2:7" ht="60" x14ac:dyDescent="0.2">
      <c r="B63" s="15">
        <v>7</v>
      </c>
      <c r="C63" s="83" t="s">
        <v>165</v>
      </c>
      <c r="F63" s="196"/>
      <c r="G63" s="20"/>
    </row>
    <row r="64" spans="2:7" x14ac:dyDescent="0.2">
      <c r="C64" s="74" t="s">
        <v>4</v>
      </c>
      <c r="D64" s="13">
        <v>1528</v>
      </c>
      <c r="F64" s="196"/>
      <c r="G64" s="20">
        <f>F64*D64</f>
        <v>0</v>
      </c>
    </row>
    <row r="65" spans="2:7" ht="15.75" x14ac:dyDescent="0.25">
      <c r="C65" s="87"/>
      <c r="D65" s="88"/>
      <c r="E65" s="89"/>
      <c r="F65" s="198"/>
      <c r="G65" s="88"/>
    </row>
    <row r="66" spans="2:7" ht="45" x14ac:dyDescent="0.2">
      <c r="B66" s="15">
        <v>8</v>
      </c>
      <c r="C66" s="83" t="s">
        <v>26</v>
      </c>
      <c r="F66" s="196"/>
      <c r="G66" s="20"/>
    </row>
    <row r="67" spans="2:7" x14ac:dyDescent="0.2">
      <c r="C67" s="74" t="s">
        <v>5</v>
      </c>
      <c r="D67" s="13">
        <v>40</v>
      </c>
      <c r="F67" s="196"/>
      <c r="G67" s="20">
        <f>F67*D67</f>
        <v>0</v>
      </c>
    </row>
    <row r="68" spans="2:7" x14ac:dyDescent="0.2">
      <c r="C68" s="74"/>
      <c r="F68" s="196"/>
      <c r="G68" s="20"/>
    </row>
    <row r="69" spans="2:7" ht="45" x14ac:dyDescent="0.2">
      <c r="B69" s="15">
        <v>9</v>
      </c>
      <c r="C69" s="83" t="s">
        <v>27</v>
      </c>
      <c r="F69" s="196"/>
      <c r="G69" s="20"/>
    </row>
    <row r="70" spans="2:7" x14ac:dyDescent="0.2">
      <c r="C70" s="74" t="s">
        <v>16</v>
      </c>
      <c r="D70" s="13">
        <v>20</v>
      </c>
      <c r="E70" s="84"/>
      <c r="F70" s="196"/>
      <c r="G70" s="20">
        <f>F70*D70</f>
        <v>0</v>
      </c>
    </row>
    <row r="71" spans="2:7" x14ac:dyDescent="0.2">
      <c r="C71" s="74"/>
      <c r="F71" s="196"/>
      <c r="G71" s="20"/>
    </row>
    <row r="72" spans="2:7" ht="150.75" customHeight="1" x14ac:dyDescent="0.2">
      <c r="B72" s="15">
        <v>10</v>
      </c>
      <c r="C72" s="74" t="s">
        <v>166</v>
      </c>
      <c r="D72" s="90"/>
      <c r="E72" s="91"/>
      <c r="F72" s="199"/>
      <c r="G72" s="92"/>
    </row>
    <row r="73" spans="2:7" x14ac:dyDescent="0.2">
      <c r="C73" s="93" t="s">
        <v>16</v>
      </c>
      <c r="D73" s="10">
        <v>1</v>
      </c>
      <c r="E73" s="94"/>
      <c r="F73" s="200"/>
      <c r="G73" s="95">
        <f>F73*D73</f>
        <v>0</v>
      </c>
    </row>
    <row r="74" spans="2:7" x14ac:dyDescent="0.2">
      <c r="C74" s="96"/>
      <c r="D74" s="8"/>
      <c r="E74" s="84"/>
      <c r="F74" s="8"/>
      <c r="G74" s="20"/>
    </row>
    <row r="75" spans="2:7" ht="16.5" thickBot="1" x14ac:dyDescent="0.3">
      <c r="C75" s="97" t="s">
        <v>10</v>
      </c>
      <c r="D75" s="98"/>
      <c r="E75" s="99"/>
      <c r="F75" s="98"/>
      <c r="G75" s="100">
        <f>SUM(G41:G73)</f>
        <v>0</v>
      </c>
    </row>
    <row r="76" spans="2:7" ht="15.75" thickTop="1" x14ac:dyDescent="0.2">
      <c r="C76" s="58"/>
    </row>
    <row r="77" spans="2:7" x14ac:dyDescent="0.2">
      <c r="C77" s="58"/>
    </row>
    <row r="78" spans="2:7" ht="18" x14ac:dyDescent="0.25">
      <c r="C78" s="101" t="s">
        <v>6</v>
      </c>
      <c r="D78" s="102"/>
      <c r="E78" s="3"/>
      <c r="F78" s="8"/>
      <c r="G78" s="20"/>
    </row>
    <row r="79" spans="2:7" x14ac:dyDescent="0.2">
      <c r="C79" s="103"/>
      <c r="D79" s="17"/>
      <c r="E79" s="3"/>
      <c r="F79" s="8"/>
      <c r="G79" s="20"/>
    </row>
    <row r="80" spans="2:7" ht="60" x14ac:dyDescent="0.2">
      <c r="C80" s="104" t="s">
        <v>28</v>
      </c>
      <c r="D80" s="105"/>
      <c r="E80" s="3"/>
      <c r="F80" s="8"/>
      <c r="G80" s="20"/>
    </row>
    <row r="81" spans="2:7" x14ac:dyDescent="0.2">
      <c r="C81" s="86"/>
    </row>
    <row r="82" spans="2:7" ht="75" x14ac:dyDescent="0.2">
      <c r="B82" s="15">
        <v>11</v>
      </c>
      <c r="C82" s="215" t="s">
        <v>263</v>
      </c>
      <c r="F82" s="8"/>
      <c r="G82" s="20"/>
    </row>
    <row r="83" spans="2:7" x14ac:dyDescent="0.2">
      <c r="C83" s="74" t="s">
        <v>0</v>
      </c>
      <c r="D83" s="13">
        <v>147</v>
      </c>
      <c r="F83" s="196"/>
      <c r="G83" s="20">
        <f>F83*D83</f>
        <v>0</v>
      </c>
    </row>
    <row r="84" spans="2:7" x14ac:dyDescent="0.2">
      <c r="C84" s="58"/>
      <c r="F84" s="197"/>
    </row>
    <row r="85" spans="2:7" ht="45" x14ac:dyDescent="0.2">
      <c r="B85" s="15">
        <v>12</v>
      </c>
      <c r="C85" s="83" t="s">
        <v>167</v>
      </c>
      <c r="F85" s="196"/>
      <c r="G85" s="20"/>
    </row>
    <row r="86" spans="2:7" x14ac:dyDescent="0.2">
      <c r="C86" s="106" t="s">
        <v>168</v>
      </c>
      <c r="F86" s="196"/>
      <c r="G86" s="20"/>
    </row>
    <row r="87" spans="2:7" x14ac:dyDescent="0.2">
      <c r="C87" s="74" t="s">
        <v>169</v>
      </c>
      <c r="D87" s="13">
        <v>1313</v>
      </c>
      <c r="F87" s="196"/>
      <c r="G87" s="20">
        <f>F87*D87</f>
        <v>0</v>
      </c>
    </row>
    <row r="88" spans="2:7" x14ac:dyDescent="0.2">
      <c r="F88" s="197"/>
    </row>
    <row r="89" spans="2:7" ht="45" x14ac:dyDescent="0.2">
      <c r="B89" s="15">
        <v>13</v>
      </c>
      <c r="C89" s="83" t="s">
        <v>167</v>
      </c>
      <c r="F89" s="196"/>
      <c r="G89" s="20"/>
    </row>
    <row r="90" spans="2:7" x14ac:dyDescent="0.2">
      <c r="C90" s="106" t="s">
        <v>170</v>
      </c>
      <c r="F90" s="196"/>
      <c r="G90" s="20"/>
    </row>
    <row r="91" spans="2:7" x14ac:dyDescent="0.2">
      <c r="C91" s="74" t="s">
        <v>171</v>
      </c>
      <c r="D91" s="13">
        <v>563</v>
      </c>
      <c r="F91" s="196"/>
      <c r="G91" s="20">
        <f>F91*D91</f>
        <v>0</v>
      </c>
    </row>
    <row r="92" spans="2:7" x14ac:dyDescent="0.2">
      <c r="C92" s="107"/>
      <c r="D92" s="8"/>
      <c r="E92" s="5"/>
      <c r="F92" s="196"/>
      <c r="G92" s="8"/>
    </row>
    <row r="93" spans="2:7" x14ac:dyDescent="0.2">
      <c r="B93" s="15">
        <v>14</v>
      </c>
      <c r="C93" s="83" t="s">
        <v>21</v>
      </c>
      <c r="F93" s="197"/>
      <c r="G93" s="21"/>
    </row>
    <row r="94" spans="2:7" x14ac:dyDescent="0.2">
      <c r="C94" s="74" t="s">
        <v>7</v>
      </c>
      <c r="D94" s="13">
        <v>188</v>
      </c>
      <c r="F94" s="197"/>
      <c r="G94" s="21">
        <f>F94*D94</f>
        <v>0</v>
      </c>
    </row>
    <row r="95" spans="2:7" x14ac:dyDescent="0.2">
      <c r="C95" s="58"/>
      <c r="F95" s="197"/>
    </row>
    <row r="96" spans="2:7" ht="45" x14ac:dyDescent="0.2">
      <c r="B96" s="15">
        <v>15</v>
      </c>
      <c r="C96" s="83" t="s">
        <v>36</v>
      </c>
      <c r="F96" s="197"/>
      <c r="G96" s="21"/>
    </row>
    <row r="97" spans="2:7" x14ac:dyDescent="0.2">
      <c r="C97" s="74" t="s">
        <v>7</v>
      </c>
      <c r="D97" s="13">
        <v>52</v>
      </c>
      <c r="F97" s="197"/>
      <c r="G97" s="21">
        <f>F97*D97</f>
        <v>0</v>
      </c>
    </row>
    <row r="98" spans="2:7" x14ac:dyDescent="0.2">
      <c r="F98" s="197"/>
    </row>
    <row r="99" spans="2:7" ht="30" x14ac:dyDescent="0.2">
      <c r="B99" s="15">
        <v>16</v>
      </c>
      <c r="C99" s="83" t="s">
        <v>29</v>
      </c>
      <c r="F99" s="196"/>
      <c r="G99" s="20"/>
    </row>
    <row r="100" spans="2:7" x14ac:dyDescent="0.2">
      <c r="C100" s="74" t="s">
        <v>4</v>
      </c>
      <c r="D100" s="13">
        <v>764</v>
      </c>
      <c r="F100" s="196"/>
      <c r="G100" s="20">
        <f>F100*D100</f>
        <v>0</v>
      </c>
    </row>
    <row r="101" spans="2:7" x14ac:dyDescent="0.2">
      <c r="C101" s="58"/>
      <c r="F101" s="197"/>
    </row>
    <row r="102" spans="2:7" ht="75" x14ac:dyDescent="0.2">
      <c r="B102" s="15">
        <v>17</v>
      </c>
      <c r="C102" s="83" t="s">
        <v>30</v>
      </c>
      <c r="F102" s="197"/>
      <c r="G102" s="20"/>
    </row>
    <row r="103" spans="2:7" x14ac:dyDescent="0.2">
      <c r="C103" s="74" t="s">
        <v>7</v>
      </c>
      <c r="D103" s="13">
        <v>79</v>
      </c>
      <c r="F103" s="196"/>
      <c r="G103" s="20">
        <f>F103*D103</f>
        <v>0</v>
      </c>
    </row>
    <row r="104" spans="2:7" x14ac:dyDescent="0.2">
      <c r="F104" s="197"/>
    </row>
    <row r="105" spans="2:7" ht="45" x14ac:dyDescent="0.2">
      <c r="B105" s="15">
        <v>18</v>
      </c>
      <c r="C105" s="83" t="s">
        <v>172</v>
      </c>
      <c r="F105" s="197"/>
      <c r="G105" s="20"/>
    </row>
    <row r="106" spans="2:7" x14ac:dyDescent="0.2">
      <c r="C106" s="74" t="s">
        <v>7</v>
      </c>
      <c r="D106" s="13">
        <v>200</v>
      </c>
      <c r="F106" s="196"/>
      <c r="G106" s="20">
        <f>F106*D106</f>
        <v>0</v>
      </c>
    </row>
    <row r="107" spans="2:7" x14ac:dyDescent="0.2">
      <c r="C107" s="58"/>
      <c r="F107" s="197"/>
    </row>
    <row r="108" spans="2:7" ht="45" x14ac:dyDescent="0.2">
      <c r="B108" s="15">
        <v>19</v>
      </c>
      <c r="C108" s="83" t="s">
        <v>173</v>
      </c>
      <c r="F108" s="197"/>
      <c r="G108" s="20"/>
    </row>
    <row r="109" spans="2:7" x14ac:dyDescent="0.2">
      <c r="C109" s="74" t="s">
        <v>7</v>
      </c>
      <c r="D109" s="13">
        <v>235</v>
      </c>
      <c r="F109" s="196"/>
      <c r="G109" s="20">
        <f>F109*D109</f>
        <v>0</v>
      </c>
    </row>
    <row r="110" spans="2:7" x14ac:dyDescent="0.2">
      <c r="C110" s="58"/>
      <c r="F110" s="197"/>
    </row>
    <row r="111" spans="2:7" ht="90" x14ac:dyDescent="0.2">
      <c r="B111" s="15">
        <v>20</v>
      </c>
      <c r="C111" s="83" t="s">
        <v>174</v>
      </c>
      <c r="F111" s="196"/>
      <c r="G111" s="20"/>
    </row>
    <row r="112" spans="2:7" x14ac:dyDescent="0.2">
      <c r="C112" s="96" t="s">
        <v>7</v>
      </c>
      <c r="D112" s="8">
        <v>828</v>
      </c>
      <c r="E112" s="5"/>
      <c r="F112" s="196"/>
      <c r="G112" s="20">
        <f>F112*D112</f>
        <v>0</v>
      </c>
    </row>
    <row r="113" spans="2:7" x14ac:dyDescent="0.2">
      <c r="C113" s="96"/>
      <c r="D113" s="8"/>
      <c r="E113" s="5"/>
      <c r="F113" s="196"/>
      <c r="G113" s="20"/>
    </row>
    <row r="114" spans="2:7" ht="60" x14ac:dyDescent="0.2">
      <c r="B114" s="15">
        <v>21</v>
      </c>
      <c r="C114" s="215" t="s">
        <v>264</v>
      </c>
      <c r="F114" s="196"/>
      <c r="G114" s="20"/>
    </row>
    <row r="115" spans="2:7" x14ac:dyDescent="0.2">
      <c r="C115" s="96" t="s">
        <v>7</v>
      </c>
      <c r="D115" s="8">
        <v>1048</v>
      </c>
      <c r="E115" s="5"/>
      <c r="F115" s="196"/>
      <c r="G115" s="20">
        <f>F115*D115</f>
        <v>0</v>
      </c>
    </row>
    <row r="116" spans="2:7" x14ac:dyDescent="0.2">
      <c r="F116" s="197"/>
    </row>
    <row r="117" spans="2:7" ht="60" x14ac:dyDescent="0.2">
      <c r="B117" s="15">
        <v>22</v>
      </c>
      <c r="C117" s="108" t="s">
        <v>221</v>
      </c>
      <c r="D117" s="8"/>
      <c r="E117" s="5"/>
      <c r="F117" s="196"/>
      <c r="G117" s="20"/>
    </row>
    <row r="118" spans="2:7" x14ac:dyDescent="0.2">
      <c r="C118" s="93" t="s">
        <v>7</v>
      </c>
      <c r="D118" s="10">
        <v>52</v>
      </c>
      <c r="E118" s="109"/>
      <c r="F118" s="200"/>
      <c r="G118" s="95">
        <f>F118*D118</f>
        <v>0</v>
      </c>
    </row>
    <row r="119" spans="2:7" x14ac:dyDescent="0.2">
      <c r="C119" s="96"/>
      <c r="D119" s="8"/>
      <c r="E119" s="5"/>
      <c r="F119" s="8"/>
      <c r="G119" s="20"/>
    </row>
    <row r="120" spans="2:7" ht="16.5" thickBot="1" x14ac:dyDescent="0.3">
      <c r="C120" s="97" t="s">
        <v>11</v>
      </c>
      <c r="D120" s="98"/>
      <c r="E120" s="99"/>
      <c r="F120" s="110"/>
      <c r="G120" s="100">
        <f>SUM(G82:G119)</f>
        <v>0</v>
      </c>
    </row>
    <row r="121" spans="2:7" ht="15.75" thickTop="1" x14ac:dyDescent="0.2">
      <c r="C121" s="58"/>
    </row>
    <row r="122" spans="2:7" x14ac:dyDescent="0.2">
      <c r="C122" s="58"/>
    </row>
    <row r="123" spans="2:7" ht="18" x14ac:dyDescent="0.25">
      <c r="C123" s="101" t="s">
        <v>8</v>
      </c>
      <c r="D123" s="102"/>
      <c r="E123" s="111"/>
      <c r="F123" s="9"/>
      <c r="G123" s="112"/>
    </row>
    <row r="124" spans="2:7" x14ac:dyDescent="0.2">
      <c r="C124" s="103"/>
      <c r="D124" s="17"/>
      <c r="E124" s="3"/>
      <c r="F124" s="8"/>
      <c r="G124" s="20"/>
    </row>
    <row r="125" spans="2:7" x14ac:dyDescent="0.2">
      <c r="C125" s="103"/>
      <c r="D125" s="17"/>
      <c r="E125" s="3"/>
      <c r="F125" s="8"/>
      <c r="G125" s="20"/>
    </row>
    <row r="126" spans="2:7" ht="60" x14ac:dyDescent="0.2">
      <c r="B126" s="15">
        <v>23</v>
      </c>
      <c r="C126" s="83" t="s">
        <v>47</v>
      </c>
      <c r="F126" s="8"/>
      <c r="G126" s="20"/>
    </row>
    <row r="127" spans="2:7" x14ac:dyDescent="0.2">
      <c r="C127" s="74" t="s">
        <v>7</v>
      </c>
      <c r="D127" s="13">
        <v>416</v>
      </c>
      <c r="F127" s="196"/>
      <c r="G127" s="20">
        <f>F127*D127</f>
        <v>0</v>
      </c>
    </row>
    <row r="128" spans="2:7" x14ac:dyDescent="0.2">
      <c r="F128" s="197"/>
    </row>
    <row r="129" spans="2:7" s="1" customFormat="1" ht="60" x14ac:dyDescent="0.2">
      <c r="B129" s="15">
        <v>24</v>
      </c>
      <c r="C129" s="216" t="s">
        <v>265</v>
      </c>
      <c r="D129" s="13"/>
      <c r="E129" s="4"/>
      <c r="F129" s="196"/>
      <c r="G129" s="20"/>
    </row>
    <row r="130" spans="2:7" s="1" customFormat="1" x14ac:dyDescent="0.2">
      <c r="B130" s="15"/>
      <c r="C130" s="74" t="s">
        <v>4</v>
      </c>
      <c r="D130" s="13">
        <v>2292</v>
      </c>
      <c r="E130" s="4"/>
      <c r="F130" s="196"/>
      <c r="G130" s="20">
        <f>F130*D130</f>
        <v>0</v>
      </c>
    </row>
    <row r="131" spans="2:7" s="1" customFormat="1" x14ac:dyDescent="0.2">
      <c r="B131" s="15"/>
      <c r="C131" s="58"/>
      <c r="D131" s="13"/>
      <c r="E131" s="4"/>
      <c r="F131" s="197"/>
      <c r="G131" s="13"/>
    </row>
    <row r="132" spans="2:7" s="1" customFormat="1" ht="45" x14ac:dyDescent="0.2">
      <c r="B132" s="15">
        <v>25</v>
      </c>
      <c r="C132" s="113" t="s">
        <v>175</v>
      </c>
      <c r="D132" s="13"/>
      <c r="E132" s="4"/>
      <c r="F132" s="196"/>
      <c r="G132" s="20"/>
    </row>
    <row r="133" spans="2:7" s="1" customFormat="1" x14ac:dyDescent="0.2">
      <c r="B133" s="15"/>
      <c r="C133" s="96" t="s">
        <v>4</v>
      </c>
      <c r="D133" s="8">
        <v>2292</v>
      </c>
      <c r="E133" s="5"/>
      <c r="F133" s="196"/>
      <c r="G133" s="20">
        <f>D133*F133</f>
        <v>0</v>
      </c>
    </row>
    <row r="134" spans="2:7" s="1" customFormat="1" x14ac:dyDescent="0.2">
      <c r="B134" s="15"/>
      <c r="C134" s="73"/>
      <c r="D134" s="13"/>
      <c r="E134" s="4"/>
      <c r="F134" s="197"/>
      <c r="G134" s="13"/>
    </row>
    <row r="135" spans="2:7" s="1" customFormat="1" ht="30" x14ac:dyDescent="0.2">
      <c r="B135" s="15">
        <v>26</v>
      </c>
      <c r="C135" s="83" t="s">
        <v>176</v>
      </c>
      <c r="D135" s="12"/>
      <c r="F135" s="141"/>
      <c r="G135" s="19"/>
    </row>
    <row r="136" spans="2:7" s="1" customFormat="1" x14ac:dyDescent="0.2">
      <c r="B136" s="15"/>
      <c r="C136" s="114" t="s">
        <v>4</v>
      </c>
      <c r="D136" s="8">
        <v>1528</v>
      </c>
      <c r="E136" s="2"/>
      <c r="F136" s="141"/>
      <c r="G136" s="19">
        <f>D136*F136</f>
        <v>0</v>
      </c>
    </row>
    <row r="137" spans="2:7" s="1" customFormat="1" x14ac:dyDescent="0.2">
      <c r="B137" s="15"/>
      <c r="C137" s="114"/>
      <c r="D137" s="8"/>
      <c r="E137" s="2"/>
      <c r="F137" s="141"/>
      <c r="G137" s="19"/>
    </row>
    <row r="138" spans="2:7" s="1" customFormat="1" ht="60" x14ac:dyDescent="0.2">
      <c r="B138" s="15">
        <v>27</v>
      </c>
      <c r="C138" s="115" t="s">
        <v>177</v>
      </c>
      <c r="D138" s="7"/>
      <c r="E138" s="2"/>
      <c r="F138" s="141"/>
      <c r="G138" s="19"/>
    </row>
    <row r="139" spans="2:7" s="1" customFormat="1" x14ac:dyDescent="0.2">
      <c r="B139" s="15"/>
      <c r="C139" s="201" t="s">
        <v>4</v>
      </c>
      <c r="D139" s="10">
        <v>3820</v>
      </c>
      <c r="E139" s="202"/>
      <c r="F139" s="203"/>
      <c r="G139" s="204">
        <f>D139*F139</f>
        <v>0</v>
      </c>
    </row>
    <row r="140" spans="2:7" s="1" customFormat="1" ht="15.75" x14ac:dyDescent="0.25">
      <c r="B140" s="15"/>
      <c r="C140" s="116"/>
      <c r="D140" s="9"/>
      <c r="E140" s="117"/>
      <c r="F140" s="118"/>
      <c r="G140" s="112"/>
    </row>
    <row r="141" spans="2:7" s="1" customFormat="1" ht="16.5" thickBot="1" x14ac:dyDescent="0.3">
      <c r="B141" s="15"/>
      <c r="C141" s="97" t="s">
        <v>12</v>
      </c>
      <c r="D141" s="98"/>
      <c r="E141" s="99"/>
      <c r="F141" s="110"/>
      <c r="G141" s="100">
        <f>SUM(G126:G139)</f>
        <v>0</v>
      </c>
    </row>
    <row r="142" spans="2:7" s="1" customFormat="1" ht="15.75" thickTop="1" x14ac:dyDescent="0.2">
      <c r="B142" s="15"/>
      <c r="C142" s="119"/>
      <c r="D142" s="8"/>
      <c r="E142" s="5"/>
      <c r="F142" s="11"/>
      <c r="G142" s="20"/>
    </row>
    <row r="143" spans="2:7" s="1" customFormat="1" ht="18" x14ac:dyDescent="0.25">
      <c r="B143" s="15"/>
      <c r="C143" s="120" t="s">
        <v>9</v>
      </c>
      <c r="D143" s="121"/>
      <c r="E143" s="122"/>
      <c r="F143" s="121"/>
      <c r="G143" s="123"/>
    </row>
    <row r="144" spans="2:7" s="1" customFormat="1" ht="18" x14ac:dyDescent="0.25">
      <c r="B144" s="15"/>
      <c r="C144" s="124" t="s">
        <v>178</v>
      </c>
      <c r="D144" s="125"/>
      <c r="E144" s="122"/>
      <c r="F144" s="126"/>
      <c r="G144" s="123">
        <f>G75</f>
        <v>0</v>
      </c>
    </row>
    <row r="145" spans="2:7" s="1" customFormat="1" ht="18" x14ac:dyDescent="0.25">
      <c r="B145" s="15"/>
      <c r="C145" s="127" t="s">
        <v>179</v>
      </c>
      <c r="D145" s="128"/>
      <c r="E145" s="129"/>
      <c r="F145" s="126"/>
      <c r="G145" s="123">
        <f>G120</f>
        <v>0</v>
      </c>
    </row>
    <row r="146" spans="2:7" s="1" customFormat="1" ht="18" x14ac:dyDescent="0.25">
      <c r="B146" s="15"/>
      <c r="C146" s="130" t="s">
        <v>180</v>
      </c>
      <c r="D146" s="131"/>
      <c r="E146" s="132"/>
      <c r="F146" s="131"/>
      <c r="G146" s="133">
        <f>G141</f>
        <v>0</v>
      </c>
    </row>
    <row r="147" spans="2:7" s="1" customFormat="1" ht="18" x14ac:dyDescent="0.25">
      <c r="B147" s="15"/>
      <c r="C147" s="134"/>
      <c r="D147" s="135"/>
      <c r="E147" s="136"/>
      <c r="F147" s="135"/>
      <c r="G147" s="137">
        <f>G144+G145+G146</f>
        <v>0</v>
      </c>
    </row>
    <row r="148" spans="2:7" s="1" customFormat="1" ht="36" x14ac:dyDescent="0.25">
      <c r="B148" s="15"/>
      <c r="C148" s="212" t="s">
        <v>262</v>
      </c>
      <c r="D148" s="121"/>
      <c r="E148" s="122"/>
      <c r="F148" s="126"/>
      <c r="G148" s="123">
        <f>0.1*G147</f>
        <v>0</v>
      </c>
    </row>
    <row r="149" spans="2:7" s="1" customFormat="1" ht="18.75" thickBot="1" x14ac:dyDescent="0.3">
      <c r="B149" s="15"/>
      <c r="C149" s="69" t="s">
        <v>181</v>
      </c>
      <c r="D149" s="70"/>
      <c r="E149" s="71"/>
      <c r="F149" s="70"/>
      <c r="G149" s="72">
        <f>G147+G148</f>
        <v>0</v>
      </c>
    </row>
    <row r="150" spans="2:7" s="1" customFormat="1" ht="15.75" thickTop="1" x14ac:dyDescent="0.2">
      <c r="B150" s="15"/>
      <c r="C150" s="73"/>
      <c r="D150" s="13"/>
      <c r="E150" s="4"/>
      <c r="F150" s="13"/>
      <c r="G150" s="13"/>
    </row>
    <row r="151" spans="2:7" s="1" customFormat="1" ht="18" x14ac:dyDescent="0.25">
      <c r="B151" s="15"/>
      <c r="C151" s="59" t="s">
        <v>13</v>
      </c>
      <c r="D151" s="60"/>
      <c r="E151" s="129"/>
      <c r="F151" s="8"/>
      <c r="G151" s="20"/>
    </row>
    <row r="152" spans="2:7" s="1" customFormat="1" ht="18" x14ac:dyDescent="0.25">
      <c r="B152" s="15"/>
      <c r="C152" s="59"/>
      <c r="D152" s="60"/>
      <c r="E152" s="129"/>
      <c r="F152" s="8"/>
      <c r="G152" s="20"/>
    </row>
    <row r="153" spans="2:7" s="1" customFormat="1" ht="45" x14ac:dyDescent="0.2">
      <c r="B153" s="15">
        <v>28</v>
      </c>
      <c r="C153" s="83" t="s">
        <v>31</v>
      </c>
      <c r="D153" s="13"/>
      <c r="E153" s="4"/>
      <c r="F153" s="8"/>
      <c r="G153" s="20"/>
    </row>
    <row r="154" spans="2:7" s="1" customFormat="1" x14ac:dyDescent="0.2">
      <c r="B154" s="15"/>
      <c r="C154" s="74" t="s">
        <v>2</v>
      </c>
      <c r="D154" s="8">
        <v>7</v>
      </c>
      <c r="E154" s="4"/>
      <c r="F154" s="196"/>
      <c r="G154" s="20">
        <f>F154*D154</f>
        <v>0</v>
      </c>
    </row>
    <row r="155" spans="2:7" s="1" customFormat="1" ht="18" x14ac:dyDescent="0.25">
      <c r="B155" s="15"/>
      <c r="C155" s="59"/>
      <c r="D155" s="60"/>
      <c r="E155" s="129"/>
      <c r="F155" s="196"/>
      <c r="G155" s="20"/>
    </row>
    <row r="156" spans="2:7" s="1" customFormat="1" ht="45" x14ac:dyDescent="0.2">
      <c r="B156" s="138">
        <v>29</v>
      </c>
      <c r="C156" s="139" t="s">
        <v>182</v>
      </c>
      <c r="D156" s="140"/>
      <c r="E156" s="141"/>
      <c r="F156" s="205"/>
      <c r="G156" s="31"/>
    </row>
    <row r="157" spans="2:7" s="1" customFormat="1" x14ac:dyDescent="0.2">
      <c r="B157" s="142"/>
      <c r="C157" s="143" t="s">
        <v>183</v>
      </c>
      <c r="D157" s="140"/>
      <c r="E157" s="141"/>
      <c r="F157" s="206"/>
      <c r="G157" s="31"/>
    </row>
    <row r="158" spans="2:7" s="1" customFormat="1" x14ac:dyDescent="0.2">
      <c r="B158" s="142"/>
      <c r="C158" s="144" t="s">
        <v>2</v>
      </c>
      <c r="D158" s="145">
        <v>2</v>
      </c>
      <c r="E158" s="22"/>
      <c r="F158" s="141"/>
      <c r="G158" s="187">
        <f>D158*F158</f>
        <v>0</v>
      </c>
    </row>
    <row r="159" spans="2:7" s="1" customFormat="1" x14ac:dyDescent="0.2">
      <c r="B159" s="138"/>
      <c r="C159" s="146"/>
      <c r="D159" s="140"/>
      <c r="E159" s="141"/>
      <c r="F159" s="205"/>
      <c r="G159" s="31"/>
    </row>
    <row r="160" spans="2:7" s="1" customFormat="1" ht="45" x14ac:dyDescent="0.2">
      <c r="B160" s="15">
        <v>30</v>
      </c>
      <c r="C160" s="147" t="s">
        <v>184</v>
      </c>
      <c r="D160" s="13"/>
      <c r="E160" s="4"/>
      <c r="F160" s="196"/>
      <c r="G160" s="20"/>
    </row>
    <row r="161" spans="2:7" s="1" customFormat="1" x14ac:dyDescent="0.2">
      <c r="B161" s="15"/>
      <c r="C161" s="74" t="s">
        <v>2</v>
      </c>
      <c r="D161" s="8">
        <v>3</v>
      </c>
      <c r="E161" s="4"/>
      <c r="F161" s="196"/>
      <c r="G161" s="20">
        <f>F161*D161</f>
        <v>0</v>
      </c>
    </row>
    <row r="162" spans="2:7" s="1" customFormat="1" ht="15.75" x14ac:dyDescent="0.2">
      <c r="B162" s="148"/>
      <c r="C162" s="74"/>
      <c r="D162" s="13"/>
      <c r="E162" s="4"/>
      <c r="F162" s="196"/>
      <c r="G162" s="20"/>
    </row>
    <row r="163" spans="2:7" s="1" customFormat="1" ht="60" x14ac:dyDescent="0.2">
      <c r="B163" s="15">
        <v>31</v>
      </c>
      <c r="C163" s="83" t="s">
        <v>32</v>
      </c>
      <c r="D163" s="13"/>
      <c r="E163" s="4"/>
      <c r="F163" s="196"/>
      <c r="G163" s="20"/>
    </row>
    <row r="164" spans="2:7" s="1" customFormat="1" x14ac:dyDescent="0.2">
      <c r="B164" s="15"/>
      <c r="C164" s="96" t="s">
        <v>2</v>
      </c>
      <c r="D164" s="8">
        <v>1</v>
      </c>
      <c r="E164" s="5"/>
      <c r="F164" s="196"/>
      <c r="G164" s="20">
        <f>F164*D164</f>
        <v>0</v>
      </c>
    </row>
    <row r="165" spans="2:7" s="1" customFormat="1" x14ac:dyDescent="0.2">
      <c r="B165" s="15"/>
      <c r="C165" s="96"/>
      <c r="D165" s="8"/>
      <c r="E165" s="5"/>
      <c r="F165" s="196"/>
      <c r="G165" s="20"/>
    </row>
    <row r="166" spans="2:7" s="1" customFormat="1" ht="105" x14ac:dyDescent="0.2">
      <c r="B166" s="15">
        <v>32</v>
      </c>
      <c r="C166" s="83" t="s">
        <v>185</v>
      </c>
      <c r="D166" s="13"/>
      <c r="E166" s="4"/>
      <c r="F166" s="196"/>
      <c r="G166" s="20"/>
    </row>
    <row r="167" spans="2:7" s="1" customFormat="1" x14ac:dyDescent="0.2">
      <c r="B167" s="15"/>
      <c r="C167" s="96" t="s">
        <v>2</v>
      </c>
      <c r="D167" s="8">
        <v>11</v>
      </c>
      <c r="E167" s="5"/>
      <c r="F167" s="196"/>
      <c r="G167" s="20">
        <f>F167*D167</f>
        <v>0</v>
      </c>
    </row>
    <row r="168" spans="2:7" s="1" customFormat="1" x14ac:dyDescent="0.2">
      <c r="B168" s="15"/>
      <c r="C168" s="96"/>
      <c r="D168" s="8"/>
      <c r="E168" s="5"/>
      <c r="F168" s="8"/>
      <c r="G168" s="20"/>
    </row>
    <row r="169" spans="2:7" s="1" customFormat="1" ht="30" x14ac:dyDescent="0.2">
      <c r="B169" s="15">
        <v>33</v>
      </c>
      <c r="C169" s="213" t="s">
        <v>262</v>
      </c>
      <c r="D169" s="10"/>
      <c r="E169" s="109"/>
      <c r="F169" s="10"/>
      <c r="G169" s="95">
        <f>0.1*SUM(G153:G167)</f>
        <v>0</v>
      </c>
    </row>
    <row r="170" spans="2:7" s="1" customFormat="1" x14ac:dyDescent="0.2">
      <c r="B170" s="15"/>
      <c r="C170" s="58"/>
      <c r="D170" s="13"/>
      <c r="E170" s="4"/>
      <c r="F170" s="13"/>
      <c r="G170" s="13"/>
    </row>
    <row r="171" spans="2:7" s="1" customFormat="1" ht="16.5" thickBot="1" x14ac:dyDescent="0.3">
      <c r="B171" s="15"/>
      <c r="C171" s="97" t="s">
        <v>14</v>
      </c>
      <c r="D171" s="149"/>
      <c r="E171" s="150"/>
      <c r="F171" s="149"/>
      <c r="G171" s="100">
        <f>SUM(G153:G169)</f>
        <v>0</v>
      </c>
    </row>
    <row r="172" spans="2:7" s="1" customFormat="1" ht="15.75" thickTop="1" x14ac:dyDescent="0.2">
      <c r="B172" s="15"/>
      <c r="C172" s="58"/>
      <c r="D172" s="13"/>
      <c r="E172" s="4"/>
      <c r="F172" s="13"/>
      <c r="G172" s="13"/>
    </row>
    <row r="173" spans="2:7" s="1" customFormat="1" ht="18" x14ac:dyDescent="0.25">
      <c r="B173" s="15"/>
      <c r="C173" s="349" t="s">
        <v>186</v>
      </c>
      <c r="D173" s="349"/>
      <c r="E173" s="4"/>
      <c r="F173" s="8"/>
      <c r="G173" s="20"/>
    </row>
    <row r="174" spans="2:7" s="1" customFormat="1" ht="20.25" x14ac:dyDescent="0.2">
      <c r="B174" s="15"/>
      <c r="C174" s="151"/>
      <c r="D174" s="13"/>
      <c r="E174" s="4"/>
      <c r="F174" s="8"/>
      <c r="G174" s="20"/>
    </row>
    <row r="175" spans="2:7" s="1" customFormat="1" x14ac:dyDescent="0.2">
      <c r="B175" s="15"/>
      <c r="C175" s="152" t="s">
        <v>187</v>
      </c>
      <c r="D175" s="17"/>
      <c r="E175" s="5"/>
      <c r="F175" s="11"/>
      <c r="G175" s="20">
        <f>G149</f>
        <v>0</v>
      </c>
    </row>
    <row r="176" spans="2:7" s="1" customFormat="1" x14ac:dyDescent="0.2">
      <c r="B176" s="15"/>
      <c r="C176" s="153" t="s">
        <v>188</v>
      </c>
      <c r="D176" s="10"/>
      <c r="E176" s="109"/>
      <c r="F176" s="154"/>
      <c r="G176" s="95">
        <f>G171</f>
        <v>0</v>
      </c>
    </row>
    <row r="177" spans="2:7" s="1" customFormat="1" ht="18" x14ac:dyDescent="0.25">
      <c r="B177" s="15"/>
      <c r="C177" s="155"/>
      <c r="D177" s="121"/>
      <c r="E177" s="122"/>
      <c r="F177" s="126"/>
      <c r="G177" s="156"/>
    </row>
    <row r="178" spans="2:7" s="1" customFormat="1" ht="18.75" thickBot="1" x14ac:dyDescent="0.3">
      <c r="B178" s="15"/>
      <c r="C178" s="157" t="s">
        <v>181</v>
      </c>
      <c r="D178" s="98"/>
      <c r="E178" s="99"/>
      <c r="F178" s="98"/>
      <c r="G178" s="158">
        <f>G175+G176</f>
        <v>0</v>
      </c>
    </row>
    <row r="179" spans="2:7" s="1" customFormat="1" ht="15.75" thickTop="1" x14ac:dyDescent="0.2">
      <c r="B179" s="15"/>
      <c r="C179" s="58"/>
      <c r="D179" s="13"/>
      <c r="E179" s="4"/>
      <c r="F179" s="13"/>
      <c r="G179" s="13"/>
    </row>
    <row r="180" spans="2:7" ht="20.25" x14ac:dyDescent="0.2">
      <c r="C180" s="159" t="s">
        <v>189</v>
      </c>
    </row>
    <row r="181" spans="2:7" x14ac:dyDescent="0.2">
      <c r="C181" s="58"/>
    </row>
    <row r="182" spans="2:7" ht="390" x14ac:dyDescent="0.2">
      <c r="B182" s="16">
        <v>34</v>
      </c>
      <c r="C182" s="160" t="s">
        <v>232</v>
      </c>
    </row>
    <row r="183" spans="2:7" x14ac:dyDescent="0.2">
      <c r="B183" s="16"/>
      <c r="C183" s="160"/>
    </row>
    <row r="184" spans="2:7" x14ac:dyDescent="0.2">
      <c r="B184" s="16"/>
      <c r="C184" s="74" t="s">
        <v>190</v>
      </c>
      <c r="D184" s="161"/>
      <c r="E184" s="5"/>
      <c r="F184" s="11"/>
      <c r="G184" s="20"/>
    </row>
    <row r="185" spans="2:7" x14ac:dyDescent="0.2">
      <c r="B185" s="16"/>
      <c r="C185" s="74" t="s">
        <v>3</v>
      </c>
      <c r="D185" s="13">
        <v>764</v>
      </c>
      <c r="F185" s="197"/>
      <c r="G185" s="20">
        <f>F185*D185</f>
        <v>0</v>
      </c>
    </row>
    <row r="186" spans="2:7" ht="20.25" x14ac:dyDescent="0.2">
      <c r="B186" s="16"/>
      <c r="C186" s="159"/>
      <c r="F186" s="197"/>
    </row>
    <row r="187" spans="2:7" ht="345" x14ac:dyDescent="0.2">
      <c r="B187" s="15">
        <v>35</v>
      </c>
      <c r="C187" s="160" t="s">
        <v>233</v>
      </c>
      <c r="E187" s="5"/>
      <c r="F187" s="196"/>
      <c r="G187" s="20"/>
    </row>
    <row r="188" spans="2:7" x14ac:dyDescent="0.2">
      <c r="C188" s="58"/>
      <c r="F188" s="197"/>
    </row>
    <row r="189" spans="2:7" x14ac:dyDescent="0.2">
      <c r="C189" s="119" t="s">
        <v>191</v>
      </c>
      <c r="D189" s="8"/>
      <c r="E189" s="5"/>
      <c r="F189" s="196"/>
      <c r="G189" s="20"/>
    </row>
    <row r="190" spans="2:7" x14ac:dyDescent="0.2">
      <c r="C190" s="74" t="s">
        <v>16</v>
      </c>
      <c r="D190" s="8">
        <v>2</v>
      </c>
      <c r="E190" s="5"/>
      <c r="F190" s="196"/>
      <c r="G190" s="20">
        <f>F190*D190</f>
        <v>0</v>
      </c>
    </row>
    <row r="191" spans="2:7" x14ac:dyDescent="0.2">
      <c r="C191" s="119" t="s">
        <v>38</v>
      </c>
      <c r="D191" s="8"/>
      <c r="E191" s="5"/>
      <c r="F191" s="196"/>
      <c r="G191" s="20"/>
    </row>
    <row r="192" spans="2:7" x14ac:dyDescent="0.2">
      <c r="C192" s="74" t="s">
        <v>16</v>
      </c>
      <c r="D192" s="8">
        <v>2</v>
      </c>
      <c r="E192" s="5"/>
      <c r="F192" s="196"/>
      <c r="G192" s="20">
        <f>F192*D192</f>
        <v>0</v>
      </c>
    </row>
    <row r="193" spans="3:7" x14ac:dyDescent="0.2">
      <c r="C193" s="119" t="s">
        <v>192</v>
      </c>
      <c r="D193" s="8"/>
      <c r="E193" s="5"/>
      <c r="F193" s="196"/>
      <c r="G193" s="20"/>
    </row>
    <row r="194" spans="3:7" x14ac:dyDescent="0.2">
      <c r="C194" s="74" t="s">
        <v>16</v>
      </c>
      <c r="D194" s="8">
        <v>3</v>
      </c>
      <c r="E194" s="5"/>
      <c r="F194" s="196"/>
      <c r="G194" s="20">
        <f>F194*D194</f>
        <v>0</v>
      </c>
    </row>
    <row r="195" spans="3:7" x14ac:dyDescent="0.2">
      <c r="C195" s="119" t="s">
        <v>193</v>
      </c>
      <c r="D195" s="8"/>
      <c r="E195" s="5"/>
      <c r="F195" s="196"/>
      <c r="G195" s="20"/>
    </row>
    <row r="196" spans="3:7" x14ac:dyDescent="0.2">
      <c r="C196" s="74" t="s">
        <v>16</v>
      </c>
      <c r="D196" s="8">
        <v>1</v>
      </c>
      <c r="E196" s="5"/>
      <c r="F196" s="196"/>
      <c r="G196" s="20">
        <f>F196*D196</f>
        <v>0</v>
      </c>
    </row>
    <row r="197" spans="3:7" x14ac:dyDescent="0.2">
      <c r="C197" s="119" t="s">
        <v>194</v>
      </c>
      <c r="D197" s="8"/>
      <c r="E197" s="5"/>
      <c r="F197" s="196"/>
      <c r="G197" s="20"/>
    </row>
    <row r="198" spans="3:7" x14ac:dyDescent="0.2">
      <c r="C198" s="74" t="s">
        <v>16</v>
      </c>
      <c r="D198" s="8">
        <v>4</v>
      </c>
      <c r="E198" s="5"/>
      <c r="F198" s="196"/>
      <c r="G198" s="20">
        <f>F198*D198</f>
        <v>0</v>
      </c>
    </row>
    <row r="199" spans="3:7" x14ac:dyDescent="0.2">
      <c r="C199" s="119" t="s">
        <v>195</v>
      </c>
      <c r="D199" s="8"/>
      <c r="E199" s="5"/>
      <c r="F199" s="196"/>
      <c r="G199" s="20"/>
    </row>
    <row r="200" spans="3:7" x14ac:dyDescent="0.2">
      <c r="C200" s="74" t="s">
        <v>16</v>
      </c>
      <c r="D200" s="8">
        <v>1</v>
      </c>
      <c r="E200" s="5"/>
      <c r="F200" s="196"/>
      <c r="G200" s="20">
        <f>F200*D200</f>
        <v>0</v>
      </c>
    </row>
    <row r="201" spans="3:7" x14ac:dyDescent="0.2">
      <c r="C201" s="162" t="s">
        <v>196</v>
      </c>
      <c r="D201" s="161"/>
      <c r="E201" s="5"/>
      <c r="F201" s="196"/>
      <c r="G201" s="20"/>
    </row>
    <row r="202" spans="3:7" x14ac:dyDescent="0.2">
      <c r="C202" s="162" t="s">
        <v>16</v>
      </c>
      <c r="D202" s="8">
        <v>2</v>
      </c>
      <c r="E202" s="5"/>
      <c r="F202" s="196"/>
      <c r="G202" s="20">
        <f>F202*D202</f>
        <v>0</v>
      </c>
    </row>
    <row r="203" spans="3:7" x14ac:dyDescent="0.2">
      <c r="C203" s="162" t="s">
        <v>234</v>
      </c>
      <c r="D203" s="161"/>
      <c r="E203" s="5"/>
      <c r="F203" s="196"/>
      <c r="G203" s="20"/>
    </row>
    <row r="204" spans="3:7" x14ac:dyDescent="0.2">
      <c r="C204" s="162" t="s">
        <v>16</v>
      </c>
      <c r="D204" s="8">
        <v>1</v>
      </c>
      <c r="E204" s="5"/>
      <c r="F204" s="196"/>
      <c r="G204" s="20">
        <f>F204*D204</f>
        <v>0</v>
      </c>
    </row>
    <row r="205" spans="3:7" x14ac:dyDescent="0.2">
      <c r="C205" s="162" t="s">
        <v>235</v>
      </c>
      <c r="D205" s="161"/>
      <c r="E205" s="5"/>
      <c r="F205" s="196"/>
      <c r="G205" s="20"/>
    </row>
    <row r="206" spans="3:7" x14ac:dyDescent="0.2">
      <c r="C206" s="162" t="s">
        <v>16</v>
      </c>
      <c r="D206" s="8">
        <v>6</v>
      </c>
      <c r="E206" s="5"/>
      <c r="F206" s="196"/>
      <c r="G206" s="20">
        <f>F206*D206</f>
        <v>0</v>
      </c>
    </row>
    <row r="207" spans="3:7" x14ac:dyDescent="0.2">
      <c r="C207" s="162" t="s">
        <v>236</v>
      </c>
      <c r="D207" s="161"/>
      <c r="E207" s="5"/>
      <c r="F207" s="196"/>
      <c r="G207" s="20"/>
    </row>
    <row r="208" spans="3:7" x14ac:dyDescent="0.2">
      <c r="C208" s="162" t="s">
        <v>16</v>
      </c>
      <c r="D208" s="8">
        <v>2</v>
      </c>
      <c r="E208" s="5"/>
      <c r="F208" s="196"/>
      <c r="G208" s="20">
        <f>F208*D208</f>
        <v>0</v>
      </c>
    </row>
    <row r="209" spans="2:7" x14ac:dyDescent="0.2">
      <c r="C209" s="162" t="s">
        <v>237</v>
      </c>
      <c r="D209" s="161"/>
      <c r="E209" s="5"/>
      <c r="F209" s="196"/>
      <c r="G209" s="20"/>
    </row>
    <row r="210" spans="2:7" x14ac:dyDescent="0.2">
      <c r="C210" s="162" t="s">
        <v>16</v>
      </c>
      <c r="D210" s="8">
        <v>5</v>
      </c>
      <c r="E210" s="5"/>
      <c r="F210" s="196"/>
      <c r="G210" s="20">
        <f>F210*D210</f>
        <v>0</v>
      </c>
    </row>
    <row r="211" spans="2:7" x14ac:dyDescent="0.2">
      <c r="C211" s="162" t="s">
        <v>22</v>
      </c>
      <c r="D211" s="161"/>
      <c r="E211" s="5"/>
      <c r="F211" s="196"/>
      <c r="G211" s="20"/>
    </row>
    <row r="212" spans="2:7" x14ac:dyDescent="0.2">
      <c r="C212" s="162" t="s">
        <v>16</v>
      </c>
      <c r="D212" s="8">
        <v>1</v>
      </c>
      <c r="E212" s="5"/>
      <c r="F212" s="196"/>
      <c r="G212" s="20">
        <f>F212*D212</f>
        <v>0</v>
      </c>
    </row>
    <row r="213" spans="2:7" x14ac:dyDescent="0.2">
      <c r="C213" s="162" t="s">
        <v>197</v>
      </c>
      <c r="D213" s="161"/>
      <c r="E213" s="5"/>
      <c r="F213" s="196"/>
      <c r="G213" s="20"/>
    </row>
    <row r="214" spans="2:7" x14ac:dyDescent="0.2">
      <c r="C214" s="162" t="s">
        <v>16</v>
      </c>
      <c r="D214" s="8">
        <v>2</v>
      </c>
      <c r="E214" s="5"/>
      <c r="F214" s="196"/>
      <c r="G214" s="20">
        <f>F214*D214</f>
        <v>0</v>
      </c>
    </row>
    <row r="215" spans="2:7" x14ac:dyDescent="0.2">
      <c r="C215" s="162" t="s">
        <v>198</v>
      </c>
      <c r="D215" s="161"/>
      <c r="E215" s="5"/>
      <c r="F215" s="196"/>
      <c r="G215" s="20"/>
    </row>
    <row r="216" spans="2:7" x14ac:dyDescent="0.2">
      <c r="C216" s="162" t="s">
        <v>16</v>
      </c>
      <c r="D216" s="8">
        <v>1</v>
      </c>
      <c r="E216" s="5"/>
      <c r="F216" s="196"/>
      <c r="G216" s="20">
        <f>F216*D216</f>
        <v>0</v>
      </c>
    </row>
    <row r="217" spans="2:7" x14ac:dyDescent="0.2">
      <c r="C217" s="162" t="s">
        <v>238</v>
      </c>
      <c r="D217" s="161"/>
      <c r="E217" s="5"/>
      <c r="F217" s="11"/>
      <c r="G217" s="20"/>
    </row>
    <row r="218" spans="2:7" x14ac:dyDescent="0.2">
      <c r="C218" s="162" t="s">
        <v>16</v>
      </c>
      <c r="D218" s="8">
        <v>14</v>
      </c>
      <c r="E218" s="5"/>
      <c r="F218" s="11"/>
      <c r="G218" s="20">
        <f>F218*D218</f>
        <v>0</v>
      </c>
    </row>
    <row r="219" spans="2:7" x14ac:dyDescent="0.2">
      <c r="F219" s="196"/>
      <c r="G219" s="20"/>
    </row>
    <row r="220" spans="2:7" ht="75" x14ac:dyDescent="0.2">
      <c r="B220" s="15">
        <v>36</v>
      </c>
      <c r="C220" s="160" t="s">
        <v>46</v>
      </c>
      <c r="D220" s="8"/>
      <c r="E220" s="5"/>
      <c r="F220" s="196"/>
      <c r="G220" s="20"/>
    </row>
    <row r="221" spans="2:7" ht="15.75" x14ac:dyDescent="0.2">
      <c r="C221" s="163"/>
      <c r="D221" s="17"/>
      <c r="E221" s="5"/>
      <c r="F221" s="196"/>
      <c r="G221" s="20"/>
    </row>
    <row r="222" spans="2:7" ht="165" x14ac:dyDescent="0.2">
      <c r="C222" s="164" t="s">
        <v>199</v>
      </c>
      <c r="D222" s="8"/>
      <c r="E222" s="5"/>
      <c r="F222" s="196"/>
      <c r="G222" s="20"/>
    </row>
    <row r="223" spans="2:7" x14ac:dyDescent="0.2">
      <c r="C223" s="74" t="s">
        <v>16</v>
      </c>
      <c r="D223" s="8">
        <v>5</v>
      </c>
      <c r="E223" s="5"/>
      <c r="F223" s="196"/>
      <c r="G223" s="20">
        <f>F223*D223</f>
        <v>0</v>
      </c>
    </row>
    <row r="224" spans="2:7" x14ac:dyDescent="0.2">
      <c r="C224" s="74"/>
      <c r="D224" s="8"/>
      <c r="E224" s="5"/>
      <c r="F224" s="196"/>
      <c r="G224" s="20"/>
    </row>
    <row r="225" spans="3:7" ht="165" x14ac:dyDescent="0.2">
      <c r="C225" s="164" t="s">
        <v>200</v>
      </c>
      <c r="D225" s="8"/>
      <c r="E225" s="5"/>
      <c r="F225" s="196"/>
      <c r="G225" s="20"/>
    </row>
    <row r="226" spans="3:7" x14ac:dyDescent="0.2">
      <c r="C226" s="74" t="s">
        <v>16</v>
      </c>
      <c r="D226" s="8">
        <v>1</v>
      </c>
      <c r="E226" s="5"/>
      <c r="F226" s="196"/>
      <c r="G226" s="20">
        <f>F226*D226</f>
        <v>0</v>
      </c>
    </row>
    <row r="227" spans="3:7" x14ac:dyDescent="0.2">
      <c r="C227" s="74"/>
      <c r="D227" s="8"/>
      <c r="E227" s="5"/>
      <c r="F227" s="196"/>
      <c r="G227" s="20"/>
    </row>
    <row r="228" spans="3:7" ht="165" x14ac:dyDescent="0.2">
      <c r="C228" s="164" t="s">
        <v>201</v>
      </c>
      <c r="D228" s="8"/>
      <c r="E228" s="5"/>
      <c r="F228" s="196"/>
      <c r="G228" s="20"/>
    </row>
    <row r="229" spans="3:7" x14ac:dyDescent="0.2">
      <c r="C229" s="74" t="s">
        <v>16</v>
      </c>
      <c r="D229" s="8">
        <v>1</v>
      </c>
      <c r="E229" s="5"/>
      <c r="F229" s="196"/>
      <c r="G229" s="20">
        <f>F229*D229</f>
        <v>0</v>
      </c>
    </row>
    <row r="230" spans="3:7" x14ac:dyDescent="0.2">
      <c r="C230" s="74"/>
      <c r="D230" s="8"/>
      <c r="E230" s="5"/>
      <c r="F230" s="196"/>
      <c r="G230" s="20"/>
    </row>
    <row r="231" spans="3:7" ht="60" x14ac:dyDescent="0.2">
      <c r="C231" s="164" t="s">
        <v>239</v>
      </c>
      <c r="D231" s="165"/>
      <c r="E231" s="165"/>
      <c r="F231" s="207"/>
      <c r="G231" s="188"/>
    </row>
    <row r="232" spans="3:7" x14ac:dyDescent="0.2">
      <c r="C232" s="166" t="s">
        <v>16</v>
      </c>
      <c r="D232" s="165">
        <v>2</v>
      </c>
      <c r="E232" s="165"/>
      <c r="F232" s="207"/>
      <c r="G232" s="188">
        <f>F232*D232</f>
        <v>0</v>
      </c>
    </row>
    <row r="233" spans="3:7" x14ac:dyDescent="0.2">
      <c r="F233" s="197"/>
    </row>
    <row r="234" spans="3:7" ht="60" x14ac:dyDescent="0.2">
      <c r="C234" s="164" t="s">
        <v>240</v>
      </c>
      <c r="D234" s="167"/>
      <c r="E234" s="165"/>
      <c r="F234" s="207"/>
      <c r="G234" s="188"/>
    </row>
    <row r="235" spans="3:7" x14ac:dyDescent="0.2">
      <c r="C235" s="166" t="s">
        <v>16</v>
      </c>
      <c r="D235" s="167">
        <v>1</v>
      </c>
      <c r="E235" s="165"/>
      <c r="F235" s="207"/>
      <c r="G235" s="188">
        <f>F235*D235</f>
        <v>0</v>
      </c>
    </row>
    <row r="236" spans="3:7" x14ac:dyDescent="0.2">
      <c r="C236" s="74"/>
      <c r="D236" s="8"/>
      <c r="E236" s="5"/>
      <c r="F236" s="196"/>
      <c r="G236" s="20"/>
    </row>
    <row r="237" spans="3:7" ht="90" x14ac:dyDescent="0.2">
      <c r="C237" s="164" t="s">
        <v>241</v>
      </c>
      <c r="D237" s="165"/>
      <c r="E237" s="165"/>
      <c r="F237" s="207"/>
      <c r="G237" s="188"/>
    </row>
    <row r="238" spans="3:7" x14ac:dyDescent="0.2">
      <c r="C238" s="166" t="s">
        <v>16</v>
      </c>
      <c r="D238" s="165">
        <v>1</v>
      </c>
      <c r="E238" s="165"/>
      <c r="F238" s="207"/>
      <c r="G238" s="188">
        <f>F238*D238</f>
        <v>0</v>
      </c>
    </row>
    <row r="239" spans="3:7" x14ac:dyDescent="0.2">
      <c r="C239" s="166"/>
      <c r="D239" s="165"/>
      <c r="E239" s="165"/>
      <c r="F239" s="207"/>
      <c r="G239" s="188"/>
    </row>
    <row r="240" spans="3:7" ht="45" x14ac:dyDescent="0.2">
      <c r="C240" s="83" t="s">
        <v>242</v>
      </c>
      <c r="D240" s="167"/>
      <c r="E240" s="165"/>
      <c r="F240" s="207"/>
      <c r="G240" s="188"/>
    </row>
    <row r="241" spans="2:7" x14ac:dyDescent="0.2">
      <c r="C241" s="166" t="s">
        <v>16</v>
      </c>
      <c r="D241" s="167">
        <v>7</v>
      </c>
      <c r="E241" s="165"/>
      <c r="F241" s="207"/>
      <c r="G241" s="188">
        <f>F241*D241</f>
        <v>0</v>
      </c>
    </row>
    <row r="242" spans="2:7" x14ac:dyDescent="0.2">
      <c r="C242" s="74"/>
      <c r="D242" s="8"/>
      <c r="E242" s="5"/>
      <c r="F242" s="196"/>
      <c r="G242" s="20"/>
    </row>
    <row r="243" spans="2:7" ht="30" x14ac:dyDescent="0.2">
      <c r="B243" s="15">
        <v>37</v>
      </c>
      <c r="C243" s="168" t="s">
        <v>202</v>
      </c>
      <c r="D243" s="8"/>
      <c r="F243" s="197"/>
      <c r="G243" s="20"/>
    </row>
    <row r="244" spans="2:7" x14ac:dyDescent="0.2">
      <c r="C244" s="74" t="s">
        <v>16</v>
      </c>
      <c r="D244" s="13">
        <v>31</v>
      </c>
      <c r="F244" s="197"/>
      <c r="G244" s="20">
        <f>F244*D244</f>
        <v>0</v>
      </c>
    </row>
    <row r="245" spans="2:7" x14ac:dyDescent="0.2">
      <c r="C245" s="74"/>
      <c r="F245" s="197"/>
      <c r="G245" s="20"/>
    </row>
    <row r="246" spans="2:7" ht="45" x14ac:dyDescent="0.2">
      <c r="B246" s="15">
        <v>38</v>
      </c>
      <c r="C246" s="83" t="s">
        <v>203</v>
      </c>
      <c r="F246" s="197"/>
      <c r="G246" s="21"/>
    </row>
    <row r="247" spans="2:7" x14ac:dyDescent="0.2">
      <c r="C247" s="74" t="s">
        <v>3</v>
      </c>
      <c r="D247" s="13">
        <v>764</v>
      </c>
      <c r="F247" s="197"/>
      <c r="G247" s="20">
        <f>F247*D247</f>
        <v>0</v>
      </c>
    </row>
    <row r="248" spans="2:7" x14ac:dyDescent="0.2">
      <c r="C248" s="74"/>
      <c r="F248" s="197"/>
    </row>
    <row r="249" spans="2:7" x14ac:dyDescent="0.2">
      <c r="B249" s="15">
        <v>39</v>
      </c>
      <c r="C249" s="83" t="s">
        <v>17</v>
      </c>
      <c r="F249" s="197"/>
      <c r="G249" s="21"/>
    </row>
    <row r="250" spans="2:7" x14ac:dyDescent="0.2">
      <c r="C250" s="74" t="s">
        <v>3</v>
      </c>
      <c r="D250" s="13">
        <v>764</v>
      </c>
      <c r="F250" s="197"/>
      <c r="G250" s="20">
        <f>F250*D250</f>
        <v>0</v>
      </c>
    </row>
    <row r="251" spans="2:7" x14ac:dyDescent="0.2">
      <c r="C251" s="74"/>
      <c r="F251" s="196"/>
      <c r="G251" s="20"/>
    </row>
    <row r="252" spans="2:7" ht="30" x14ac:dyDescent="0.2">
      <c r="B252" s="15">
        <v>40</v>
      </c>
      <c r="C252" s="83" t="s">
        <v>33</v>
      </c>
      <c r="F252" s="197"/>
      <c r="G252" s="21"/>
    </row>
    <row r="253" spans="2:7" x14ac:dyDescent="0.2">
      <c r="C253" s="74" t="s">
        <v>3</v>
      </c>
      <c r="D253" s="13">
        <v>764</v>
      </c>
      <c r="F253" s="197"/>
      <c r="G253" s="20">
        <f>F253*D253</f>
        <v>0</v>
      </c>
    </row>
    <row r="254" spans="2:7" x14ac:dyDescent="0.2">
      <c r="C254" s="96"/>
      <c r="D254" s="8"/>
      <c r="E254" s="5"/>
      <c r="F254" s="196"/>
      <c r="G254" s="8"/>
    </row>
    <row r="255" spans="2:7" ht="30" x14ac:dyDescent="0.2">
      <c r="B255" s="15">
        <v>41</v>
      </c>
      <c r="C255" s="83" t="s">
        <v>34</v>
      </c>
      <c r="F255" s="197"/>
      <c r="G255" s="21"/>
    </row>
    <row r="256" spans="2:7" x14ac:dyDescent="0.2">
      <c r="C256" s="74" t="s">
        <v>16</v>
      </c>
      <c r="D256" s="13">
        <v>1</v>
      </c>
      <c r="F256" s="197"/>
      <c r="G256" s="20">
        <f>F256*D256</f>
        <v>0</v>
      </c>
    </row>
    <row r="257" spans="2:7" x14ac:dyDescent="0.2">
      <c r="C257" s="96"/>
      <c r="D257" s="8"/>
      <c r="E257" s="5"/>
      <c r="F257" s="196"/>
      <c r="G257" s="8"/>
    </row>
    <row r="258" spans="2:7" ht="45" x14ac:dyDescent="0.2">
      <c r="B258" s="15">
        <v>42</v>
      </c>
      <c r="C258" s="83" t="s">
        <v>204</v>
      </c>
      <c r="F258" s="197"/>
      <c r="G258" s="21"/>
    </row>
    <row r="259" spans="2:7" x14ac:dyDescent="0.2">
      <c r="C259" s="74" t="s">
        <v>16</v>
      </c>
      <c r="D259" s="13">
        <v>3</v>
      </c>
      <c r="F259" s="197"/>
      <c r="G259" s="20">
        <f>F259*D259</f>
        <v>0</v>
      </c>
    </row>
    <row r="260" spans="2:7" x14ac:dyDescent="0.2">
      <c r="C260" s="58"/>
      <c r="F260" s="197"/>
    </row>
    <row r="261" spans="2:7" ht="30" x14ac:dyDescent="0.2">
      <c r="B261" s="15">
        <v>43</v>
      </c>
      <c r="C261" s="213" t="s">
        <v>262</v>
      </c>
      <c r="D261" s="10"/>
      <c r="E261" s="109"/>
      <c r="F261" s="10"/>
      <c r="G261" s="95">
        <f>0.1*SUM(G182:G260)</f>
        <v>0</v>
      </c>
    </row>
    <row r="262" spans="2:7" x14ac:dyDescent="0.2">
      <c r="C262" s="169"/>
      <c r="D262" s="170"/>
      <c r="E262" s="171"/>
      <c r="F262" s="170"/>
      <c r="G262" s="172"/>
    </row>
    <row r="263" spans="2:7" ht="18.75" thickBot="1" x14ac:dyDescent="0.3">
      <c r="C263" s="69" t="s">
        <v>19</v>
      </c>
      <c r="D263" s="70"/>
      <c r="E263" s="71"/>
      <c r="F263" s="70"/>
      <c r="G263" s="72">
        <f>SUM(G182:G261)</f>
        <v>0</v>
      </c>
    </row>
    <row r="264" spans="2:7" ht="18.75" thickTop="1" x14ac:dyDescent="0.25">
      <c r="C264" s="120"/>
      <c r="D264" s="62"/>
      <c r="E264" s="189"/>
      <c r="F264" s="62"/>
      <c r="G264" s="63"/>
    </row>
    <row r="265" spans="2:7" x14ac:dyDescent="0.2">
      <c r="C265" s="58"/>
    </row>
    <row r="266" spans="2:7" ht="20.25" x14ac:dyDescent="0.2">
      <c r="C266" s="159" t="s">
        <v>205</v>
      </c>
    </row>
    <row r="267" spans="2:7" x14ac:dyDescent="0.2">
      <c r="C267" s="86"/>
    </row>
    <row r="268" spans="2:7" ht="30" x14ac:dyDescent="0.2">
      <c r="B268" s="15">
        <v>44</v>
      </c>
      <c r="C268" s="115" t="s">
        <v>222</v>
      </c>
      <c r="G268" s="20"/>
    </row>
    <row r="269" spans="2:7" x14ac:dyDescent="0.2">
      <c r="C269" s="96" t="s">
        <v>3</v>
      </c>
      <c r="D269" s="8">
        <v>764</v>
      </c>
      <c r="E269" s="5"/>
      <c r="F269" s="196"/>
      <c r="G269" s="20">
        <f>F269*D269</f>
        <v>0</v>
      </c>
    </row>
    <row r="270" spans="2:7" x14ac:dyDescent="0.2">
      <c r="C270" s="96"/>
      <c r="D270" s="8"/>
      <c r="E270" s="5"/>
      <c r="F270" s="196"/>
      <c r="G270" s="20"/>
    </row>
    <row r="271" spans="2:7" ht="30" x14ac:dyDescent="0.2">
      <c r="B271" s="15">
        <v>45</v>
      </c>
      <c r="C271" s="115" t="s">
        <v>223</v>
      </c>
      <c r="D271" s="12"/>
      <c r="E271" s="1"/>
      <c r="F271" s="140"/>
      <c r="G271" s="19"/>
    </row>
    <row r="272" spans="2:7" x14ac:dyDescent="0.2">
      <c r="C272" s="114" t="s">
        <v>224</v>
      </c>
      <c r="D272" s="8">
        <v>1</v>
      </c>
      <c r="E272" s="2"/>
      <c r="F272" s="141"/>
      <c r="G272" s="19">
        <f>D272*F272</f>
        <v>0</v>
      </c>
    </row>
    <row r="273" spans="2:7" x14ac:dyDescent="0.2">
      <c r="C273" s="74"/>
      <c r="F273" s="197"/>
      <c r="G273" s="20"/>
    </row>
    <row r="274" spans="2:7" ht="45" x14ac:dyDescent="0.2">
      <c r="B274" s="15">
        <v>46</v>
      </c>
      <c r="C274" s="115" t="s">
        <v>225</v>
      </c>
      <c r="D274" s="173"/>
      <c r="E274" s="174"/>
      <c r="F274" s="208"/>
      <c r="G274" s="20"/>
    </row>
    <row r="275" spans="2:7" x14ac:dyDescent="0.2">
      <c r="C275" s="114" t="s">
        <v>224</v>
      </c>
      <c r="D275" s="8">
        <v>1</v>
      </c>
      <c r="E275" s="5"/>
      <c r="F275" s="196"/>
      <c r="G275" s="20">
        <f>F275*D275</f>
        <v>0</v>
      </c>
    </row>
    <row r="276" spans="2:7" x14ac:dyDescent="0.2">
      <c r="C276" s="96"/>
      <c r="D276" s="8"/>
      <c r="E276" s="5"/>
      <c r="F276" s="196"/>
      <c r="G276" s="20"/>
    </row>
    <row r="277" spans="2:7" ht="45" x14ac:dyDescent="0.2">
      <c r="B277" s="15">
        <v>47</v>
      </c>
      <c r="C277" s="115" t="s">
        <v>226</v>
      </c>
      <c r="D277" s="173"/>
      <c r="E277" s="174"/>
      <c r="F277" s="208"/>
      <c r="G277" s="20"/>
    </row>
    <row r="278" spans="2:7" x14ac:dyDescent="0.2">
      <c r="C278" s="114" t="s">
        <v>224</v>
      </c>
      <c r="D278" s="8">
        <v>1</v>
      </c>
      <c r="E278" s="5"/>
      <c r="F278" s="196"/>
      <c r="G278" s="20">
        <f>F278*D278</f>
        <v>0</v>
      </c>
    </row>
    <row r="279" spans="2:7" x14ac:dyDescent="0.2">
      <c r="C279" s="96"/>
      <c r="D279" s="8"/>
      <c r="E279" s="5"/>
      <c r="F279" s="196"/>
      <c r="G279" s="20"/>
    </row>
    <row r="280" spans="2:7" x14ac:dyDescent="0.2">
      <c r="B280" s="15">
        <v>48</v>
      </c>
      <c r="C280" s="83" t="s">
        <v>227</v>
      </c>
      <c r="F280" s="196"/>
      <c r="G280" s="20"/>
    </row>
    <row r="281" spans="2:7" x14ac:dyDescent="0.2">
      <c r="C281" s="74" t="s">
        <v>5</v>
      </c>
      <c r="D281" s="13">
        <v>35</v>
      </c>
      <c r="F281" s="196"/>
      <c r="G281" s="20">
        <f>D281*F281</f>
        <v>0</v>
      </c>
    </row>
    <row r="282" spans="2:7" x14ac:dyDescent="0.2">
      <c r="C282" s="74"/>
      <c r="F282" s="196"/>
      <c r="G282" s="20"/>
    </row>
    <row r="283" spans="2:7" x14ac:dyDescent="0.2">
      <c r="B283" s="15">
        <v>49</v>
      </c>
      <c r="C283" s="83" t="s">
        <v>206</v>
      </c>
      <c r="F283" s="196"/>
      <c r="G283" s="20"/>
    </row>
    <row r="284" spans="2:7" x14ac:dyDescent="0.2">
      <c r="C284" s="74" t="s">
        <v>5</v>
      </c>
      <c r="D284" s="13">
        <v>40</v>
      </c>
      <c r="F284" s="196"/>
      <c r="G284" s="20">
        <f>D284*F284</f>
        <v>0</v>
      </c>
    </row>
    <row r="285" spans="2:7" x14ac:dyDescent="0.2">
      <c r="C285" s="74"/>
      <c r="F285" s="196"/>
      <c r="G285" s="20"/>
    </row>
    <row r="286" spans="2:7" ht="30" x14ac:dyDescent="0.2">
      <c r="B286" s="15">
        <v>50</v>
      </c>
      <c r="C286" s="209" t="s">
        <v>207</v>
      </c>
      <c r="D286" s="12"/>
      <c r="E286" s="8"/>
      <c r="F286" s="205"/>
      <c r="G286" s="12"/>
    </row>
    <row r="287" spans="2:7" x14ac:dyDescent="0.2">
      <c r="C287" s="115" t="s">
        <v>5</v>
      </c>
      <c r="D287" s="12">
        <v>5</v>
      </c>
      <c r="E287" s="1"/>
      <c r="F287" s="196"/>
      <c r="G287" s="19">
        <f>D287*F287</f>
        <v>0</v>
      </c>
    </row>
    <row r="288" spans="2:7" x14ac:dyDescent="0.2">
      <c r="C288" s="1"/>
      <c r="D288" s="12"/>
      <c r="E288" s="8"/>
      <c r="F288" s="205"/>
      <c r="G288" s="12"/>
    </row>
    <row r="289" spans="2:7" ht="60" x14ac:dyDescent="0.2">
      <c r="B289" s="15">
        <v>51</v>
      </c>
      <c r="C289" s="115" t="s">
        <v>208</v>
      </c>
      <c r="D289" s="12"/>
      <c r="E289" s="8"/>
      <c r="F289" s="205"/>
      <c r="G289" s="12"/>
    </row>
    <row r="290" spans="2:7" x14ac:dyDescent="0.2">
      <c r="C290" s="115" t="s">
        <v>16</v>
      </c>
      <c r="D290" s="12">
        <v>1</v>
      </c>
      <c r="E290" s="1"/>
      <c r="F290" s="196"/>
      <c r="G290" s="19">
        <f>D290*F290</f>
        <v>0</v>
      </c>
    </row>
    <row r="291" spans="2:7" x14ac:dyDescent="0.2">
      <c r="C291" s="96"/>
      <c r="D291" s="8"/>
      <c r="E291" s="5"/>
      <c r="F291" s="8"/>
      <c r="G291" s="20"/>
    </row>
    <row r="292" spans="2:7" ht="18.75" thickBot="1" x14ac:dyDescent="0.3">
      <c r="C292" s="69" t="s">
        <v>20</v>
      </c>
      <c r="D292" s="70"/>
      <c r="E292" s="71"/>
      <c r="F292" s="70"/>
      <c r="G292" s="72">
        <f>SUM(G268:G291)</f>
        <v>0</v>
      </c>
    </row>
    <row r="293" spans="2:7" ht="15.75" thickTop="1" x14ac:dyDescent="0.2">
      <c r="C293" s="107"/>
      <c r="D293" s="8"/>
      <c r="E293" s="175"/>
      <c r="F293" s="8"/>
      <c r="G293" s="8"/>
    </row>
    <row r="294" spans="2:7" x14ac:dyDescent="0.2">
      <c r="C294" s="86"/>
      <c r="D294" s="176"/>
      <c r="E294" s="175"/>
      <c r="F294" s="8"/>
      <c r="G294" s="11"/>
    </row>
    <row r="295" spans="2:7" x14ac:dyDescent="0.2">
      <c r="C295" s="86"/>
      <c r="D295" s="176"/>
      <c r="E295" s="175"/>
      <c r="F295" s="8"/>
      <c r="G295" s="11"/>
    </row>
    <row r="296" spans="2:7" x14ac:dyDescent="0.2">
      <c r="C296" s="86"/>
      <c r="D296" s="176"/>
      <c r="E296" s="175"/>
      <c r="F296" s="8"/>
      <c r="G296" s="11"/>
    </row>
    <row r="297" spans="2:7" ht="18" x14ac:dyDescent="0.25">
      <c r="C297" s="177"/>
      <c r="D297" s="178"/>
      <c r="E297" s="179"/>
      <c r="F297" s="121"/>
      <c r="G297" s="121"/>
    </row>
    <row r="298" spans="2:7" ht="18" x14ac:dyDescent="0.25">
      <c r="C298" s="177"/>
      <c r="D298" s="178"/>
      <c r="E298" s="179"/>
      <c r="F298" s="121"/>
      <c r="G298" s="121"/>
    </row>
    <row r="299" spans="2:7" ht="18" x14ac:dyDescent="0.25">
      <c r="C299" s="180"/>
      <c r="D299" s="60"/>
      <c r="E299" s="61"/>
      <c r="F299" s="60"/>
      <c r="G299" s="60"/>
    </row>
    <row r="300" spans="2:7" ht="15.75" x14ac:dyDescent="0.25">
      <c r="C300" s="181"/>
      <c r="D300" s="18"/>
      <c r="E300" s="6"/>
      <c r="F300" s="18"/>
      <c r="G300" s="18"/>
    </row>
    <row r="301" spans="2:7" x14ac:dyDescent="0.2">
      <c r="C301" s="86"/>
    </row>
    <row r="302" spans="2:7" x14ac:dyDescent="0.2">
      <c r="C302" s="86"/>
    </row>
    <row r="303" spans="2:7" x14ac:dyDescent="0.2">
      <c r="C303" s="86"/>
    </row>
    <row r="304" spans="2:7" x14ac:dyDescent="0.2">
      <c r="C304" s="86"/>
    </row>
    <row r="305" spans="3:7" x14ac:dyDescent="0.2">
      <c r="C305" s="107"/>
    </row>
    <row r="306" spans="3:7" x14ac:dyDescent="0.2">
      <c r="C306" s="86"/>
    </row>
    <row r="307" spans="3:7" x14ac:dyDescent="0.2">
      <c r="C307" s="86"/>
    </row>
    <row r="308" spans="3:7" x14ac:dyDescent="0.2">
      <c r="C308" s="86"/>
    </row>
    <row r="309" spans="3:7" x14ac:dyDescent="0.2">
      <c r="C309" s="86"/>
    </row>
    <row r="310" spans="3:7" x14ac:dyDescent="0.2">
      <c r="C310" s="86"/>
    </row>
    <row r="311" spans="3:7" x14ac:dyDescent="0.2">
      <c r="C311" s="86"/>
    </row>
    <row r="312" spans="3:7" x14ac:dyDescent="0.2">
      <c r="C312" s="86"/>
    </row>
    <row r="313" spans="3:7" x14ac:dyDescent="0.2">
      <c r="C313" s="86"/>
    </row>
    <row r="314" spans="3:7" x14ac:dyDescent="0.2">
      <c r="C314" s="86"/>
    </row>
    <row r="315" spans="3:7" x14ac:dyDescent="0.2">
      <c r="C315" s="86"/>
    </row>
    <row r="316" spans="3:7" x14ac:dyDescent="0.2">
      <c r="C316" s="86"/>
    </row>
    <row r="317" spans="3:7" ht="15.75" x14ac:dyDescent="0.25">
      <c r="C317" s="181"/>
      <c r="D317" s="18"/>
      <c r="E317" s="6"/>
      <c r="F317" s="18"/>
      <c r="G317" s="18"/>
    </row>
    <row r="318" spans="3:7" ht="18" x14ac:dyDescent="0.25">
      <c r="C318" s="182"/>
      <c r="D318" s="128"/>
      <c r="E318" s="129"/>
      <c r="F318" s="128"/>
      <c r="G318" s="128"/>
    </row>
    <row r="322" spans="3:7" x14ac:dyDescent="0.2">
      <c r="C322" s="58"/>
    </row>
    <row r="323" spans="3:7" x14ac:dyDescent="0.2">
      <c r="C323" s="86"/>
    </row>
    <row r="324" spans="3:7" ht="18" x14ac:dyDescent="0.25">
      <c r="C324" s="183"/>
      <c r="D324" s="128"/>
      <c r="E324" s="184"/>
      <c r="F324" s="128"/>
      <c r="G324" s="185"/>
    </row>
    <row r="325" spans="3:7" x14ac:dyDescent="0.2">
      <c r="C325" s="107"/>
      <c r="D325" s="8"/>
      <c r="E325" s="5"/>
      <c r="F325" s="8"/>
      <c r="G325" s="8"/>
    </row>
    <row r="377" spans="2:7" s="13" customFormat="1" x14ac:dyDescent="0.2">
      <c r="B377" s="15"/>
      <c r="C377" s="58"/>
      <c r="E377" s="4"/>
    </row>
    <row r="384" spans="2:7" x14ac:dyDescent="0.2">
      <c r="C384" s="107"/>
      <c r="D384" s="8"/>
      <c r="E384" s="5"/>
      <c r="F384" s="8"/>
      <c r="G384" s="8"/>
    </row>
    <row r="385" spans="3:7" x14ac:dyDescent="0.2">
      <c r="C385" s="107"/>
      <c r="D385" s="8"/>
      <c r="E385" s="5"/>
      <c r="F385" s="8"/>
      <c r="G385" s="8"/>
    </row>
    <row r="386" spans="3:7" x14ac:dyDescent="0.2">
      <c r="C386" s="107"/>
      <c r="D386" s="8"/>
      <c r="E386" s="5"/>
      <c r="F386" s="8"/>
      <c r="G386" s="8"/>
    </row>
    <row r="387" spans="3:7" x14ac:dyDescent="0.2">
      <c r="C387" s="58"/>
    </row>
    <row r="388" spans="3:7" x14ac:dyDescent="0.2">
      <c r="C388" s="107"/>
      <c r="D388" s="8"/>
      <c r="E388" s="5"/>
      <c r="F388" s="8"/>
      <c r="G388" s="8"/>
    </row>
    <row r="389" spans="3:7" x14ac:dyDescent="0.2">
      <c r="C389" s="58"/>
    </row>
    <row r="390" spans="3:7" x14ac:dyDescent="0.2">
      <c r="C390" s="58"/>
    </row>
    <row r="391" spans="3:7" x14ac:dyDescent="0.2">
      <c r="C391" s="58"/>
    </row>
    <row r="392" spans="3:7" x14ac:dyDescent="0.2">
      <c r="C392" s="107"/>
      <c r="D392" s="8"/>
      <c r="E392" s="5"/>
      <c r="F392" s="8"/>
      <c r="G392" s="8"/>
    </row>
    <row r="393" spans="3:7" x14ac:dyDescent="0.2">
      <c r="C393" s="107"/>
      <c r="D393" s="8"/>
      <c r="E393" s="5"/>
      <c r="F393" s="8"/>
      <c r="G393" s="8"/>
    </row>
    <row r="394" spans="3:7" x14ac:dyDescent="0.2">
      <c r="C394" s="107"/>
      <c r="D394" s="8"/>
      <c r="E394" s="5"/>
      <c r="F394" s="8"/>
      <c r="G394" s="8"/>
    </row>
    <row r="395" spans="3:7" x14ac:dyDescent="0.2">
      <c r="C395" s="107"/>
      <c r="D395" s="8"/>
      <c r="E395" s="5"/>
      <c r="F395" s="8"/>
      <c r="G395" s="8"/>
    </row>
    <row r="396" spans="3:7" x14ac:dyDescent="0.2">
      <c r="C396" s="107"/>
      <c r="D396" s="8"/>
      <c r="E396" s="5"/>
      <c r="F396" s="8"/>
      <c r="G396" s="8"/>
    </row>
    <row r="397" spans="3:7" x14ac:dyDescent="0.2">
      <c r="C397" s="107"/>
      <c r="D397" s="8"/>
      <c r="E397" s="5"/>
      <c r="F397" s="8"/>
      <c r="G397" s="8"/>
    </row>
    <row r="398" spans="3:7" x14ac:dyDescent="0.2">
      <c r="C398" s="58"/>
    </row>
    <row r="399" spans="3:7" x14ac:dyDescent="0.2">
      <c r="C399" s="107"/>
      <c r="D399" s="8"/>
      <c r="E399" s="5"/>
      <c r="F399" s="8"/>
      <c r="G399" s="8"/>
    </row>
    <row r="400" spans="3:7" x14ac:dyDescent="0.2">
      <c r="C400" s="107"/>
      <c r="D400" s="8"/>
      <c r="E400" s="5"/>
      <c r="F400" s="8"/>
      <c r="G400" s="8"/>
    </row>
    <row r="401" spans="2:7" x14ac:dyDescent="0.2">
      <c r="C401" s="107"/>
      <c r="D401" s="8"/>
      <c r="E401" s="5"/>
      <c r="F401" s="8"/>
      <c r="G401" s="8"/>
    </row>
    <row r="402" spans="2:7" x14ac:dyDescent="0.2">
      <c r="C402" s="107"/>
      <c r="D402" s="8"/>
      <c r="E402" s="5"/>
      <c r="F402" s="8"/>
      <c r="G402" s="8"/>
    </row>
    <row r="403" spans="2:7" x14ac:dyDescent="0.2">
      <c r="C403" s="58"/>
    </row>
    <row r="404" spans="2:7" x14ac:dyDescent="0.2">
      <c r="C404" s="58"/>
    </row>
    <row r="405" spans="2:7" x14ac:dyDescent="0.2">
      <c r="C405" s="107"/>
      <c r="D405" s="8"/>
      <c r="E405" s="5"/>
      <c r="F405" s="8"/>
      <c r="G405" s="8"/>
    </row>
    <row r="406" spans="2:7" x14ac:dyDescent="0.2">
      <c r="C406" s="107"/>
      <c r="D406" s="8"/>
      <c r="E406" s="5"/>
      <c r="F406" s="8"/>
      <c r="G406" s="8"/>
    </row>
    <row r="407" spans="2:7" x14ac:dyDescent="0.2">
      <c r="C407" s="107"/>
      <c r="D407" s="8"/>
      <c r="E407" s="5"/>
      <c r="F407" s="8"/>
      <c r="G407" s="8"/>
    </row>
    <row r="408" spans="2:7" x14ac:dyDescent="0.2">
      <c r="C408" s="58"/>
    </row>
    <row r="409" spans="2:7" s="13" customFormat="1" x14ac:dyDescent="0.2">
      <c r="B409" s="15"/>
      <c r="C409" s="58"/>
      <c r="E409" s="4"/>
    </row>
    <row r="410" spans="2:7" s="13" customFormat="1" x14ac:dyDescent="0.2">
      <c r="B410" s="15"/>
      <c r="C410" s="58"/>
      <c r="E410" s="4"/>
    </row>
    <row r="411" spans="2:7" s="13" customFormat="1" x14ac:dyDescent="0.2">
      <c r="B411" s="15"/>
      <c r="C411" s="58"/>
      <c r="E411" s="4"/>
    </row>
    <row r="412" spans="2:7" s="13" customFormat="1" x14ac:dyDescent="0.2">
      <c r="B412" s="15"/>
      <c r="C412" s="58"/>
      <c r="E412" s="4"/>
    </row>
    <row r="413" spans="2:7" s="13" customFormat="1" x14ac:dyDescent="0.2">
      <c r="B413" s="15"/>
      <c r="C413" s="58"/>
      <c r="E413" s="4"/>
    </row>
    <row r="414" spans="2:7" s="13" customFormat="1" x14ac:dyDescent="0.2">
      <c r="B414" s="15"/>
      <c r="C414" s="58"/>
      <c r="E414" s="4"/>
    </row>
    <row r="415" spans="2:7" s="13" customFormat="1" x14ac:dyDescent="0.2">
      <c r="B415" s="15"/>
      <c r="C415" s="58"/>
      <c r="E415" s="4"/>
    </row>
    <row r="416" spans="2:7" s="13" customFormat="1" x14ac:dyDescent="0.2">
      <c r="B416" s="15"/>
      <c r="C416" s="58"/>
      <c r="E416" s="4"/>
    </row>
    <row r="417" spans="2:5" s="13" customFormat="1" x14ac:dyDescent="0.2">
      <c r="B417" s="15"/>
      <c r="C417" s="58"/>
      <c r="E417" s="4"/>
    </row>
    <row r="418" spans="2:5" s="13" customFormat="1" x14ac:dyDescent="0.2">
      <c r="B418" s="15"/>
      <c r="C418" s="58"/>
      <c r="E418" s="4"/>
    </row>
    <row r="419" spans="2:5" s="13" customFormat="1" x14ac:dyDescent="0.2">
      <c r="B419" s="15"/>
      <c r="C419" s="58"/>
      <c r="E419" s="4"/>
    </row>
    <row r="420" spans="2:5" s="13" customFormat="1" x14ac:dyDescent="0.2">
      <c r="B420" s="15"/>
      <c r="C420" s="58"/>
      <c r="E420" s="4"/>
    </row>
    <row r="421" spans="2:5" s="13" customFormat="1" x14ac:dyDescent="0.2">
      <c r="B421" s="15"/>
      <c r="C421" s="58"/>
      <c r="E421" s="4"/>
    </row>
    <row r="422" spans="2:5" s="13" customFormat="1" x14ac:dyDescent="0.2">
      <c r="B422" s="15"/>
      <c r="C422" s="58"/>
      <c r="E422" s="4"/>
    </row>
    <row r="423" spans="2:5" s="13" customFormat="1" x14ac:dyDescent="0.2">
      <c r="B423" s="15"/>
      <c r="C423" s="58"/>
      <c r="E423" s="4"/>
    </row>
    <row r="424" spans="2:5" s="13" customFormat="1" x14ac:dyDescent="0.2">
      <c r="B424" s="15"/>
      <c r="C424" s="58"/>
      <c r="E424" s="4"/>
    </row>
    <row r="425" spans="2:5" s="13" customFormat="1" x14ac:dyDescent="0.2">
      <c r="B425" s="15"/>
      <c r="C425" s="58"/>
      <c r="E425" s="4"/>
    </row>
    <row r="426" spans="2:5" s="13" customFormat="1" x14ac:dyDescent="0.2">
      <c r="B426" s="15"/>
      <c r="C426" s="58"/>
      <c r="E426" s="4"/>
    </row>
    <row r="427" spans="2:5" s="13" customFormat="1" x14ac:dyDescent="0.2">
      <c r="B427" s="15"/>
      <c r="C427" s="58"/>
      <c r="E427" s="4"/>
    </row>
    <row r="428" spans="2:5" s="13" customFormat="1" x14ac:dyDescent="0.2">
      <c r="B428" s="15"/>
      <c r="C428" s="58"/>
      <c r="E428" s="4"/>
    </row>
    <row r="429" spans="2:5" s="13" customFormat="1" x14ac:dyDescent="0.2">
      <c r="B429" s="15"/>
      <c r="C429" s="58"/>
      <c r="E429" s="4"/>
    </row>
    <row r="430" spans="2:5" s="13" customFormat="1" x14ac:dyDescent="0.2">
      <c r="B430" s="15"/>
      <c r="C430" s="58"/>
      <c r="E430" s="4"/>
    </row>
    <row r="434" spans="2:5" s="13" customFormat="1" x14ac:dyDescent="0.2">
      <c r="B434" s="15"/>
      <c r="C434" s="58"/>
      <c r="E434" s="4"/>
    </row>
    <row r="435" spans="2:5" s="13" customFormat="1" x14ac:dyDescent="0.2">
      <c r="B435" s="15"/>
      <c r="C435" s="58"/>
      <c r="E435" s="4"/>
    </row>
    <row r="437" spans="2:5" s="13" customFormat="1" x14ac:dyDescent="0.2">
      <c r="B437" s="15"/>
      <c r="C437" s="58"/>
      <c r="E437" s="4"/>
    </row>
    <row r="438" spans="2:5" s="13" customFormat="1" x14ac:dyDescent="0.2">
      <c r="B438" s="15"/>
      <c r="C438" s="58"/>
      <c r="E438" s="4"/>
    </row>
    <row r="439" spans="2:5" s="13" customFormat="1" x14ac:dyDescent="0.2">
      <c r="B439" s="15"/>
      <c r="C439" s="58"/>
      <c r="E439" s="4"/>
    </row>
    <row r="440" spans="2:5" s="13" customFormat="1" x14ac:dyDescent="0.2">
      <c r="B440" s="15"/>
      <c r="C440" s="58"/>
      <c r="E440" s="4"/>
    </row>
    <row r="441" spans="2:5" s="13" customFormat="1" x14ac:dyDescent="0.2">
      <c r="B441" s="15"/>
      <c r="C441" s="58"/>
      <c r="E441" s="4"/>
    </row>
    <row r="442" spans="2:5" s="13" customFormat="1" x14ac:dyDescent="0.2">
      <c r="B442" s="15"/>
      <c r="C442" s="58"/>
      <c r="E442" s="4"/>
    </row>
    <row r="443" spans="2:5" s="13" customFormat="1" x14ac:dyDescent="0.2">
      <c r="B443" s="15"/>
      <c r="C443" s="58"/>
      <c r="E443" s="4"/>
    </row>
    <row r="444" spans="2:5" s="13" customFormat="1" x14ac:dyDescent="0.2">
      <c r="B444" s="15"/>
      <c r="C444" s="58"/>
      <c r="E444" s="4"/>
    </row>
    <row r="445" spans="2:5" s="13" customFormat="1" x14ac:dyDescent="0.2">
      <c r="B445" s="15"/>
      <c r="C445" s="58"/>
      <c r="E445" s="4"/>
    </row>
    <row r="446" spans="2:5" s="13" customFormat="1" x14ac:dyDescent="0.2">
      <c r="B446" s="15"/>
      <c r="C446" s="58"/>
      <c r="E446" s="4"/>
    </row>
    <row r="447" spans="2:5" s="13" customFormat="1" x14ac:dyDescent="0.2">
      <c r="B447" s="15"/>
      <c r="C447" s="58"/>
      <c r="E447" s="4"/>
    </row>
    <row r="448" spans="2:5" s="13" customFormat="1" x14ac:dyDescent="0.2">
      <c r="B448" s="15"/>
      <c r="C448" s="58"/>
      <c r="E448" s="4"/>
    </row>
    <row r="449" spans="2:5" s="13" customFormat="1" x14ac:dyDescent="0.2">
      <c r="B449" s="15"/>
      <c r="C449" s="58"/>
      <c r="E449" s="4"/>
    </row>
    <row r="450" spans="2:5" s="13" customFormat="1" x14ac:dyDescent="0.2">
      <c r="B450" s="15"/>
      <c r="C450" s="58"/>
      <c r="E450" s="4"/>
    </row>
    <row r="451" spans="2:5" s="13" customFormat="1" x14ac:dyDescent="0.2">
      <c r="B451" s="15"/>
      <c r="C451" s="58"/>
      <c r="E451" s="4"/>
    </row>
    <row r="452" spans="2:5" s="13" customFormat="1" x14ac:dyDescent="0.2">
      <c r="B452" s="15"/>
      <c r="C452" s="58"/>
      <c r="E452" s="4"/>
    </row>
    <row r="453" spans="2:5" s="13" customFormat="1" x14ac:dyDescent="0.2">
      <c r="B453" s="15"/>
      <c r="C453" s="58"/>
      <c r="E453" s="4"/>
    </row>
    <row r="454" spans="2:5" s="13" customFormat="1" x14ac:dyDescent="0.2">
      <c r="B454" s="15"/>
      <c r="C454" s="58"/>
      <c r="E454" s="4"/>
    </row>
    <row r="455" spans="2:5" s="13" customFormat="1" x14ac:dyDescent="0.2">
      <c r="B455" s="15"/>
      <c r="C455" s="58"/>
      <c r="E455" s="4"/>
    </row>
    <row r="456" spans="2:5" s="13" customFormat="1" x14ac:dyDescent="0.2">
      <c r="B456" s="15"/>
      <c r="C456" s="58"/>
      <c r="E456" s="4"/>
    </row>
    <row r="457" spans="2:5" s="13" customFormat="1" x14ac:dyDescent="0.2">
      <c r="B457" s="15"/>
      <c r="C457" s="58"/>
      <c r="E457" s="4"/>
    </row>
    <row r="458" spans="2:5" s="13" customFormat="1" x14ac:dyDescent="0.2">
      <c r="B458" s="15"/>
      <c r="C458" s="58"/>
      <c r="E458" s="4"/>
    </row>
    <row r="459" spans="2:5" s="13" customFormat="1" x14ac:dyDescent="0.2">
      <c r="B459" s="15"/>
      <c r="C459" s="58"/>
      <c r="E459" s="4"/>
    </row>
    <row r="460" spans="2:5" s="13" customFormat="1" x14ac:dyDescent="0.2">
      <c r="B460" s="15"/>
      <c r="C460" s="58"/>
      <c r="E460" s="4"/>
    </row>
    <row r="461" spans="2:5" s="13" customFormat="1" x14ac:dyDescent="0.2">
      <c r="B461" s="15"/>
      <c r="C461" s="58"/>
      <c r="E461" s="4"/>
    </row>
    <row r="462" spans="2:5" s="13" customFormat="1" x14ac:dyDescent="0.2">
      <c r="B462" s="15"/>
      <c r="C462" s="58"/>
      <c r="E462" s="4"/>
    </row>
    <row r="463" spans="2:5" s="13" customFormat="1" x14ac:dyDescent="0.2">
      <c r="B463" s="15"/>
      <c r="C463" s="58"/>
      <c r="E463" s="4"/>
    </row>
    <row r="464" spans="2:5" s="13" customFormat="1" x14ac:dyDescent="0.2">
      <c r="B464" s="15"/>
      <c r="C464" s="58"/>
      <c r="E464" s="4"/>
    </row>
    <row r="465" spans="2:5" s="13" customFormat="1" x14ac:dyDescent="0.2">
      <c r="B465" s="15"/>
      <c r="C465" s="58"/>
      <c r="E465" s="4"/>
    </row>
    <row r="484" spans="3:7" ht="18" x14ac:dyDescent="0.25">
      <c r="C484" s="186"/>
      <c r="D484" s="60"/>
      <c r="E484" s="61"/>
      <c r="F484" s="60"/>
      <c r="G484" s="60"/>
    </row>
  </sheetData>
  <mergeCells count="3">
    <mergeCell ref="C13:G13"/>
    <mergeCell ref="C14:G14"/>
    <mergeCell ref="C173:D173"/>
  </mergeCells>
  <pageMargins left="0.70866141732283472" right="0.70866141732283472" top="0.74803149606299213" bottom="0.74803149606299213" header="0.31496062992125984" footer="0.31496062992125984"/>
  <pageSetup paperSize="9" scale="74" orientation="portrait" r:id="rId1"/>
  <headerFooter>
    <oddHeader xml:space="preserve">&amp;L&amp;"Arial,Navadno"&amp;9Vodovod  Gornja Radgona
</oddHeader>
    <oddFooter>&amp;L&amp;"Arial,Navadno"&amp;9AGJ&amp;C&amp;"Arial,Navadno"&amp;9Odsek 25.0
&amp;R&amp;"Arial,Navadno"&amp;9Stran &amp;P/&amp;N</oddFooter>
  </headerFooter>
  <rowBreaks count="9" manualBreakCount="9">
    <brk id="37" max="16383" man="1"/>
    <brk id="77" max="7" man="1"/>
    <brk id="113" max="7" man="1"/>
    <brk id="136" max="7" man="1"/>
    <brk id="150" max="7" man="1"/>
    <brk id="179" max="7" man="1"/>
    <brk id="219" max="7" man="1"/>
    <brk id="226" max="7" man="1"/>
    <brk id="26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3</vt:i4>
      </vt:variant>
    </vt:vector>
  </HeadingPairs>
  <TitlesOfParts>
    <vt:vector size="7" baseType="lpstr">
      <vt:lpstr>Rekapitulacija_SKLOP_1</vt:lpstr>
      <vt:lpstr>Splosno</vt:lpstr>
      <vt:lpstr>VV_Segovci_Podgrad</vt:lpstr>
      <vt:lpstr>TV_Odsek_25</vt:lpstr>
      <vt:lpstr>Rekapitulacija_SKLOP_1!Področje_tiskanja</vt:lpstr>
      <vt:lpstr>Splosno!Področje_tiskanja</vt:lpstr>
      <vt:lpstr>TV_Odsek_25!Področje_tiskanja</vt:lpstr>
    </vt:vector>
  </TitlesOfParts>
  <Company>IEI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Slavica Česnik</dc:creator>
  <cp:lastModifiedBy>Občina Gornja Radgona</cp:lastModifiedBy>
  <cp:lastPrinted>2020-05-17T13:55:46Z</cp:lastPrinted>
  <dcterms:created xsi:type="dcterms:W3CDTF">1997-02-11T10:52:08Z</dcterms:created>
  <dcterms:modified xsi:type="dcterms:W3CDTF">2021-03-05T11:04:18Z</dcterms:modified>
</cp:coreProperties>
</file>