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C:\Users\mcoklin\Dokumenti\JAVNA NAROČILA\Mrliška vežica Negova\PONOVNI POSTOPEK\"/>
    </mc:Choice>
  </mc:AlternateContent>
  <xr:revisionPtr revIDLastSave="0" documentId="13_ncr:1_{0C27D132-06C1-4585-BE94-2BA0491FC745}" xr6:coauthVersionLast="47" xr6:coauthVersionMax="47" xr10:uidLastSave="{00000000-0000-0000-0000-000000000000}"/>
  <bookViews>
    <workbookView xWindow="-120" yWindow="-120" windowWidth="25440" windowHeight="15390" activeTab="3" xr2:uid="{00000000-000D-0000-FFFF-FFFF00000000}"/>
  </bookViews>
  <sheets>
    <sheet name="SKUPNI PREDRACUN" sheetId="2" r:id="rId1"/>
    <sheet name="GO DELA" sheetId="1" r:id="rId2"/>
    <sheet name="EI DELA" sheetId="5" r:id="rId3"/>
    <sheet name="SI DELA" sheetId="3" r:id="rId4"/>
  </sheets>
  <definedNames>
    <definedName name="_xlnm.Print_Area" localSheetId="1">'GO DELA'!$A$1:$I$485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7" i="1" l="1"/>
  <c r="I66" i="1"/>
  <c r="I83" i="1"/>
  <c r="I82" i="1"/>
  <c r="I399" i="1"/>
  <c r="I465" i="1"/>
  <c r="I77" i="1"/>
  <c r="I76" i="1"/>
  <c r="I87" i="1"/>
  <c r="B150" i="3"/>
  <c r="B149" i="3"/>
  <c r="B148" i="3"/>
  <c r="B141" i="3"/>
  <c r="F128" i="3"/>
  <c r="F126" i="3"/>
  <c r="F122" i="3"/>
  <c r="F117" i="3"/>
  <c r="B113" i="3"/>
  <c r="A113" i="3"/>
  <c r="F100" i="3"/>
  <c r="F97" i="3"/>
  <c r="F96" i="3"/>
  <c r="F95" i="3"/>
  <c r="F94" i="3"/>
  <c r="F90" i="3"/>
  <c r="F86" i="3"/>
  <c r="F83" i="3"/>
  <c r="F82" i="3"/>
  <c r="C71" i="3"/>
  <c r="F71" i="3" s="1"/>
  <c r="F69" i="3"/>
  <c r="C66" i="3"/>
  <c r="F66" i="3" s="1"/>
  <c r="C62" i="3"/>
  <c r="C64" i="3" s="1"/>
  <c r="F64" i="3" s="1"/>
  <c r="F60" i="3"/>
  <c r="F57" i="3"/>
  <c r="C55" i="3"/>
  <c r="F55" i="3" s="1"/>
  <c r="F53" i="3"/>
  <c r="C51" i="3"/>
  <c r="F51" i="3" s="1"/>
  <c r="C49" i="3"/>
  <c r="F49" i="3" s="1"/>
  <c r="F47" i="3"/>
  <c r="F45" i="3"/>
  <c r="B39" i="3"/>
  <c r="A39" i="3"/>
  <c r="F29" i="3"/>
  <c r="F27" i="3"/>
  <c r="F25" i="3"/>
  <c r="F20" i="3"/>
  <c r="F14" i="3"/>
  <c r="F31" i="3" s="1"/>
  <c r="F37" i="3" s="1"/>
  <c r="F39" i="3" s="1"/>
  <c r="F148" i="3" s="1"/>
  <c r="F6" i="3"/>
  <c r="F6" i="5"/>
  <c r="F7" i="5"/>
  <c r="D8" i="5"/>
  <c r="F8" i="5" s="1"/>
  <c r="F9" i="5"/>
  <c r="F10" i="5"/>
  <c r="F11" i="5"/>
  <c r="F12" i="5"/>
  <c r="F13" i="5"/>
  <c r="F14" i="5"/>
  <c r="F15" i="5"/>
  <c r="F16" i="5"/>
  <c r="F17" i="5"/>
  <c r="F18" i="5"/>
  <c r="F22" i="5"/>
  <c r="F23" i="5"/>
  <c r="F24" i="5"/>
  <c r="F25" i="5"/>
  <c r="D26" i="5"/>
  <c r="F26" i="5" s="1"/>
  <c r="F27" i="5"/>
  <c r="F28" i="5"/>
  <c r="F29" i="5"/>
  <c r="F30" i="5"/>
  <c r="F31" i="5"/>
  <c r="F32" i="5"/>
  <c r="F33" i="5"/>
  <c r="F34" i="5"/>
  <c r="F35" i="5"/>
  <c r="F36" i="5"/>
  <c r="F37" i="5"/>
  <c r="F38" i="5"/>
  <c r="F39" i="5"/>
  <c r="F40" i="5"/>
  <c r="F41" i="5"/>
  <c r="F43" i="5"/>
  <c r="F44" i="5"/>
  <c r="F46" i="5"/>
  <c r="F47" i="5"/>
  <c r="F48" i="5"/>
  <c r="F49" i="5"/>
  <c r="F55" i="5"/>
  <c r="F56" i="5"/>
  <c r="F57" i="5"/>
  <c r="F58" i="5"/>
  <c r="F59" i="5"/>
  <c r="F60" i="5"/>
  <c r="F61" i="5"/>
  <c r="F62" i="5"/>
  <c r="F63" i="5"/>
  <c r="F64" i="5"/>
  <c r="F65" i="5"/>
  <c r="F66" i="5"/>
  <c r="F67" i="5"/>
  <c r="F71" i="5"/>
  <c r="F72" i="5"/>
  <c r="F73" i="5"/>
  <c r="F74" i="5"/>
  <c r="F75" i="5"/>
  <c r="F76" i="5"/>
  <c r="F77" i="5"/>
  <c r="F78" i="5"/>
  <c r="F79" i="5"/>
  <c r="F80" i="5"/>
  <c r="F81" i="5"/>
  <c r="F82" i="5"/>
  <c r="F83" i="5"/>
  <c r="F84" i="5"/>
  <c r="F85" i="5"/>
  <c r="F86" i="5"/>
  <c r="F87" i="5"/>
  <c r="F88" i="5"/>
  <c r="F89" i="5"/>
  <c r="F90" i="5"/>
  <c r="F92" i="5"/>
  <c r="F93" i="5"/>
  <c r="F97" i="5"/>
  <c r="F98" i="5"/>
  <c r="F99" i="5"/>
  <c r="F100" i="5"/>
  <c r="I62" i="1"/>
  <c r="I64" i="1"/>
  <c r="I71" i="1"/>
  <c r="I73" i="1"/>
  <c r="I79" i="1"/>
  <c r="I85" i="1"/>
  <c r="I89" i="1"/>
  <c r="I95" i="1"/>
  <c r="I96" i="1"/>
  <c r="I97" i="1"/>
  <c r="I100" i="1"/>
  <c r="I103" i="1"/>
  <c r="I106" i="1"/>
  <c r="I107" i="1"/>
  <c r="I110" i="1"/>
  <c r="I111" i="1"/>
  <c r="I112" i="1"/>
  <c r="I115" i="1"/>
  <c r="I118" i="1"/>
  <c r="I119" i="1"/>
  <c r="I120" i="1"/>
  <c r="I121" i="1"/>
  <c r="I122" i="1"/>
  <c r="I125" i="1"/>
  <c r="I128" i="1"/>
  <c r="I129" i="1"/>
  <c r="I130" i="1"/>
  <c r="I133" i="1"/>
  <c r="I136" i="1"/>
  <c r="I137" i="1"/>
  <c r="I138" i="1"/>
  <c r="I140" i="1"/>
  <c r="I142" i="1"/>
  <c r="I147" i="1"/>
  <c r="I149" i="1"/>
  <c r="I151" i="1"/>
  <c r="I153" i="1"/>
  <c r="I155" i="1"/>
  <c r="I157" i="1"/>
  <c r="I159" i="1"/>
  <c r="I161" i="1"/>
  <c r="I163" i="1"/>
  <c r="I165" i="1"/>
  <c r="I167" i="1"/>
  <c r="I169" i="1"/>
  <c r="I171" i="1"/>
  <c r="I173" i="1"/>
  <c r="I175" i="1"/>
  <c r="I177" i="1"/>
  <c r="I179" i="1"/>
  <c r="I181" i="1"/>
  <c r="I183" i="1"/>
  <c r="I185" i="1"/>
  <c r="I187" i="1"/>
  <c r="I189" i="1"/>
  <c r="I191" i="1"/>
  <c r="I193" i="1"/>
  <c r="I195" i="1"/>
  <c r="I197" i="1"/>
  <c r="I199" i="1"/>
  <c r="I201" i="1"/>
  <c r="I203" i="1"/>
  <c r="I205" i="1"/>
  <c r="I212" i="1"/>
  <c r="I214" i="1"/>
  <c r="I216" i="1"/>
  <c r="I218" i="1"/>
  <c r="I220" i="1"/>
  <c r="I222" i="1"/>
  <c r="I224" i="1"/>
  <c r="I227" i="1"/>
  <c r="I230" i="1"/>
  <c r="I231" i="1"/>
  <c r="I232" i="1"/>
  <c r="I235" i="1"/>
  <c r="I236" i="1"/>
  <c r="I239" i="1"/>
  <c r="I240" i="1"/>
  <c r="I241" i="1"/>
  <c r="I243" i="1"/>
  <c r="I248" i="1"/>
  <c r="I250" i="1"/>
  <c r="I252" i="1"/>
  <c r="I254" i="1"/>
  <c r="I256" i="1"/>
  <c r="I258" i="1"/>
  <c r="I260" i="1"/>
  <c r="I262" i="1"/>
  <c r="I264" i="1"/>
  <c r="I266" i="1"/>
  <c r="I268" i="1"/>
  <c r="I270" i="1"/>
  <c r="I272" i="1"/>
  <c r="I274" i="1"/>
  <c r="I276" i="1"/>
  <c r="I278" i="1"/>
  <c r="I280" i="1"/>
  <c r="I282" i="1"/>
  <c r="I284" i="1"/>
  <c r="I286" i="1"/>
  <c r="I288" i="1"/>
  <c r="I290" i="1"/>
  <c r="I292" i="1"/>
  <c r="I294" i="1"/>
  <c r="I296" i="1"/>
  <c r="I298" i="1"/>
  <c r="I300" i="1"/>
  <c r="I302" i="1"/>
  <c r="I304" i="1"/>
  <c r="I306" i="1"/>
  <c r="I308" i="1"/>
  <c r="I313" i="1"/>
  <c r="I315" i="1"/>
  <c r="I317" i="1"/>
  <c r="I319" i="1"/>
  <c r="I321" i="1"/>
  <c r="I323" i="1"/>
  <c r="I325" i="1"/>
  <c r="I327" i="1"/>
  <c r="I329" i="1"/>
  <c r="I337" i="1"/>
  <c r="I338" i="1"/>
  <c r="I339" i="1"/>
  <c r="I340" i="1"/>
  <c r="I341" i="1"/>
  <c r="I342" i="1"/>
  <c r="I343" i="1"/>
  <c r="I344" i="1"/>
  <c r="I345" i="1"/>
  <c r="I346" i="1"/>
  <c r="I347" i="1"/>
  <c r="I348" i="1"/>
  <c r="I349" i="1"/>
  <c r="I350" i="1"/>
  <c r="I352" i="1"/>
  <c r="I353" i="1"/>
  <c r="I355" i="1"/>
  <c r="I357" i="1"/>
  <c r="I359" i="1"/>
  <c r="I361" i="1"/>
  <c r="I363" i="1"/>
  <c r="I365" i="1"/>
  <c r="I367" i="1"/>
  <c r="I369" i="1"/>
  <c r="I371" i="1"/>
  <c r="I373" i="1"/>
  <c r="I375" i="1"/>
  <c r="I386" i="1"/>
  <c r="I391" i="1"/>
  <c r="I393" i="1"/>
  <c r="I395" i="1"/>
  <c r="I397" i="1"/>
  <c r="I401" i="1"/>
  <c r="I403" i="1"/>
  <c r="I405" i="1"/>
  <c r="I407" i="1"/>
  <c r="I409" i="1"/>
  <c r="I411" i="1"/>
  <c r="I413" i="1"/>
  <c r="I416" i="1"/>
  <c r="I417" i="1"/>
  <c r="I418" i="1"/>
  <c r="I421" i="1"/>
  <c r="I422" i="1"/>
  <c r="I423" i="1"/>
  <c r="I425" i="1"/>
  <c r="I434" i="1"/>
  <c r="I436" i="1"/>
  <c r="I438" i="1"/>
  <c r="I443" i="1"/>
  <c r="I445" i="1"/>
  <c r="I447" i="1"/>
  <c r="I449" i="1"/>
  <c r="I451" i="1"/>
  <c r="I456" i="1"/>
  <c r="I457" i="1" s="1"/>
  <c r="G33" i="1" s="1"/>
  <c r="I466" i="1"/>
  <c r="I472" i="1"/>
  <c r="I479" i="1"/>
  <c r="I481" i="1"/>
  <c r="I483" i="1"/>
  <c r="F130" i="3"/>
  <c r="F139" i="3" s="1"/>
  <c r="F141" i="3" s="1"/>
  <c r="F150" i="3" s="1"/>
  <c r="F101" i="5" l="1"/>
  <c r="E110" i="5" s="1"/>
  <c r="F95" i="5"/>
  <c r="E109" i="5" s="1"/>
  <c r="F69" i="5"/>
  <c r="E108" i="5" s="1"/>
  <c r="I484" i="1"/>
  <c r="G34" i="1" s="1"/>
  <c r="I452" i="1"/>
  <c r="G32" i="1" s="1"/>
  <c r="I439" i="1"/>
  <c r="G31" i="1" s="1"/>
  <c r="I426" i="1"/>
  <c r="G30" i="1" s="1"/>
  <c r="I387" i="1"/>
  <c r="G29" i="1" s="1"/>
  <c r="I330" i="1"/>
  <c r="G24" i="1" s="1"/>
  <c r="I309" i="1"/>
  <c r="G23" i="1" s="1"/>
  <c r="I244" i="1"/>
  <c r="G22" i="1" s="1"/>
  <c r="I206" i="1"/>
  <c r="G21" i="1" s="1"/>
  <c r="I143" i="1"/>
  <c r="G20" i="1" s="1"/>
  <c r="I90" i="1"/>
  <c r="G19" i="1" s="1"/>
  <c r="I67" i="1"/>
  <c r="G18" i="1" s="1"/>
  <c r="F20" i="5"/>
  <c r="E106" i="5" s="1"/>
  <c r="F52" i="5"/>
  <c r="E107" i="5" s="1"/>
  <c r="C73" i="3"/>
  <c r="F62" i="3"/>
  <c r="G26" i="1" l="1"/>
  <c r="F73" i="3"/>
  <c r="C75" i="3"/>
  <c r="E111" i="5"/>
  <c r="G40" i="1" l="1"/>
  <c r="G42" i="1" s="1"/>
  <c r="E112" i="5"/>
  <c r="E113" i="5" s="1"/>
  <c r="E7" i="2"/>
  <c r="C77" i="3"/>
  <c r="F77" i="3" s="1"/>
  <c r="F75" i="3"/>
  <c r="F102" i="3" s="1"/>
  <c r="G43" i="1" l="1"/>
  <c r="G45" i="1" s="1"/>
  <c r="E6" i="2"/>
  <c r="F111" i="3"/>
  <c r="F113" i="3"/>
  <c r="F149" i="3" s="1"/>
  <c r="F151" i="3" s="1"/>
  <c r="E8" i="2" l="1"/>
  <c r="E9" i="2" s="1"/>
  <c r="F153" i="3"/>
  <c r="F155" i="3" s="1"/>
  <c r="E10" i="2" l="1"/>
  <c r="E1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Vasja-IPG</author>
  </authors>
  <commentList>
    <comment ref="G359" authorId="0" shapeId="0" xr:uid="{00000000-0006-0000-0100-000001000000}">
      <text>
        <r>
          <rPr>
            <sz val="8"/>
            <color indexed="81"/>
            <rFont val="Tahoma"/>
            <family val="2"/>
            <charset val="238"/>
          </rPr>
          <t>2350 kosov
12,7 kos/m2</t>
        </r>
      </text>
    </comment>
  </commentList>
</comments>
</file>

<file path=xl/sharedStrings.xml><?xml version="1.0" encoding="utf-8"?>
<sst xmlns="http://schemas.openxmlformats.org/spreadsheetml/2006/main" count="1056" uniqueCount="657">
  <si>
    <t xml:space="preserve">Naročnik: </t>
  </si>
  <si>
    <t>Objekt:</t>
  </si>
  <si>
    <t>REKAPITULACIJA:</t>
  </si>
  <si>
    <t>A. GRADBENA DELA:</t>
  </si>
  <si>
    <t>I. Pripravljalna dela</t>
  </si>
  <si>
    <t>B. OBRTNIŠKA DELA:</t>
  </si>
  <si>
    <t>I. Krovsko - kleparska dela</t>
  </si>
  <si>
    <t>II. Mizarska dela</t>
  </si>
  <si>
    <t>Skupaj:</t>
  </si>
  <si>
    <t>kom</t>
  </si>
  <si>
    <t>m²</t>
  </si>
  <si>
    <t>m¹</t>
  </si>
  <si>
    <t>A.I.1.</t>
  </si>
  <si>
    <t>A.I.2.</t>
  </si>
  <si>
    <t>B.I.1.</t>
  </si>
  <si>
    <t>B.II.1.</t>
  </si>
  <si>
    <t>A.IV.1.</t>
  </si>
  <si>
    <t>A.IV.2.</t>
  </si>
  <si>
    <t>kg</t>
  </si>
  <si>
    <t>palice RA Ø 12mm</t>
  </si>
  <si>
    <t>A.IV.4.</t>
  </si>
  <si>
    <t>palice RA Ø 14mm</t>
  </si>
  <si>
    <t>A.V.1.</t>
  </si>
  <si>
    <t>A.V.2.</t>
  </si>
  <si>
    <t>A.V.3.</t>
  </si>
  <si>
    <t>A.V.4.</t>
  </si>
  <si>
    <t>A.VI.2.</t>
  </si>
  <si>
    <t>A.VI.1.</t>
  </si>
  <si>
    <t>A.VI.3.</t>
  </si>
  <si>
    <t>A.VI.4.</t>
  </si>
  <si>
    <t>A.VI.5.</t>
  </si>
  <si>
    <t>A.VII.1.</t>
  </si>
  <si>
    <t>B.I.7.</t>
  </si>
  <si>
    <t>B.I.8.</t>
  </si>
  <si>
    <t>B.V.1.</t>
  </si>
  <si>
    <t>A.I.3.</t>
  </si>
  <si>
    <t>enota</t>
  </si>
  <si>
    <t>količina</t>
  </si>
  <si>
    <t>cena / enoto</t>
  </si>
  <si>
    <t>cena</t>
  </si>
  <si>
    <t>%</t>
  </si>
  <si>
    <t>II. Zemeljska dela</t>
  </si>
  <si>
    <r>
      <t>m</t>
    </r>
    <r>
      <rPr>
        <sz val="12"/>
        <rFont val="Calibri"/>
        <family val="2"/>
        <charset val="238"/>
      </rPr>
      <t>³</t>
    </r>
  </si>
  <si>
    <r>
      <t>m</t>
    </r>
    <r>
      <rPr>
        <sz val="12"/>
        <rFont val="Calibri"/>
        <family val="2"/>
        <charset val="238"/>
      </rPr>
      <t>²</t>
    </r>
  </si>
  <si>
    <t>A.II.1.</t>
  </si>
  <si>
    <t>A.II.2.</t>
  </si>
  <si>
    <t>A.II.3.</t>
  </si>
  <si>
    <t>III. Železokrivska dela</t>
  </si>
  <si>
    <t>V. Zidarska dela</t>
  </si>
  <si>
    <t xml:space="preserve">OPOMBA: V ceni upoštevati tudi: vsa pripravljalna in zaključna dela; ves notranji in zunanji vertikalni ter horizontalni transport; stene in zidovi morajo biti popolnoma ravni v horizontalni in vertikalni smeri; upoštevati vse predpise in standarde za področje veznih sredstev in elementov.   </t>
  </si>
  <si>
    <t>VI. Betonska dela</t>
  </si>
  <si>
    <t>VII. Kanalizacija</t>
  </si>
  <si>
    <t>A.VII.2.</t>
  </si>
  <si>
    <t>A.VII.3.</t>
  </si>
  <si>
    <t>A.VII.4.</t>
  </si>
  <si>
    <t>B.I.2.</t>
  </si>
  <si>
    <t>B.I.3.</t>
  </si>
  <si>
    <t>B.I.4.</t>
  </si>
  <si>
    <t>B.I.9.</t>
  </si>
  <si>
    <t>B.I.10.</t>
  </si>
  <si>
    <t>B.I.11.</t>
  </si>
  <si>
    <t>IV. Tesarska dela</t>
  </si>
  <si>
    <t>A.III.1.</t>
  </si>
  <si>
    <t>A.III.2.</t>
  </si>
  <si>
    <t>A.III.3.</t>
  </si>
  <si>
    <t>B.II.2.</t>
  </si>
  <si>
    <t>B.II.3.</t>
  </si>
  <si>
    <t>B.II.4.</t>
  </si>
  <si>
    <t>B.II.5.</t>
  </si>
  <si>
    <t>B.II.6.</t>
  </si>
  <si>
    <t>B.II.7.</t>
  </si>
  <si>
    <t>B.II.8.</t>
  </si>
  <si>
    <t>B.II.9.</t>
  </si>
  <si>
    <t>B.II.10.</t>
  </si>
  <si>
    <t>B.III.1.</t>
  </si>
  <si>
    <t>palice RA Ø 10mm</t>
  </si>
  <si>
    <t>Izdelava in postavitev gradbiščne table.</t>
  </si>
  <si>
    <t>V ceno je potrebno zajeti dobavo potrebnega materiala in položitev izolacije, folije, vlaken, naprava dilatacije ob stenah, pomožna dela in prenose.</t>
  </si>
  <si>
    <t>•fasadna - steklena mreža, lepljena na stiropor;</t>
  </si>
  <si>
    <t xml:space="preserve"> • zaščitna folija deb. 0,04 mm</t>
  </si>
  <si>
    <t>GRADBENO - OBRTNIŠKA DELA</t>
  </si>
  <si>
    <t>•izravnalnega sloja;</t>
  </si>
  <si>
    <t>POPUST:</t>
  </si>
  <si>
    <t>OSNOVA ZA DDV:</t>
  </si>
  <si>
    <t>SKUPAJ BREZ DDV:</t>
  </si>
  <si>
    <t>SKUPAJ:</t>
  </si>
  <si>
    <t>Skupaj gradbena dela:</t>
  </si>
  <si>
    <t>Skupaj obrtniška dela:</t>
  </si>
  <si>
    <t>A.III.4.</t>
  </si>
  <si>
    <t>A.III.5.</t>
  </si>
  <si>
    <t>A.III.6.</t>
  </si>
  <si>
    <t>Dobava, transport in montaža horizontalnih okroglih žlebov, razvite širine 28 cm,  iz pocinkane barvane pločevine debeline 0,6mm, enake barve kot kritina, vključno z namestitvenimi kljukami, vogalnikami, zaključki, z vsemi prenosi, potrebnimi odri in ostalim materialom.</t>
  </si>
  <si>
    <t>Kompletna izdelava fasadnega sistema, vključno z izvedbo fasadnega podzidka, predhodno je potrebno pregledati podlago in dela izvesti po navodilih proizvajalca, komplet z vsemi pomožnimi deli, prenosi in prevozi. Kompletna fasada sestoji iz:</t>
  </si>
  <si>
    <t>A.III.7.</t>
  </si>
  <si>
    <t>A.IV.3.</t>
  </si>
  <si>
    <t>A.VI.6.</t>
  </si>
  <si>
    <t>A.V.9.</t>
  </si>
  <si>
    <t>A.V.10.</t>
  </si>
  <si>
    <t>A.III.8.</t>
  </si>
  <si>
    <t>A.VI.7.</t>
  </si>
  <si>
    <t>A.VI.8.</t>
  </si>
  <si>
    <t>A.VI.9.</t>
  </si>
  <si>
    <t>A.V.11.</t>
  </si>
  <si>
    <t>OPOMBA:</t>
  </si>
  <si>
    <t>A.VI.10.</t>
  </si>
  <si>
    <t>B.I.12.</t>
  </si>
  <si>
    <t>B.II.11.</t>
  </si>
  <si>
    <t>B.II.12.</t>
  </si>
  <si>
    <t>A.VII.5.</t>
  </si>
  <si>
    <t>B.II.13.</t>
  </si>
  <si>
    <t>Kompletna izdelava notranjega tlaka v pritličju (P) stanovanjske hiše, v naslednji sestavi:</t>
  </si>
  <si>
    <t>palice RA Ø 8mm</t>
  </si>
  <si>
    <t>A.III.9.</t>
  </si>
  <si>
    <t>A.II.5.</t>
  </si>
  <si>
    <t>A.IV.5.</t>
  </si>
  <si>
    <t>A.IV.6.</t>
  </si>
  <si>
    <t>A.IV.7.</t>
  </si>
  <si>
    <t xml:space="preserve"> • 200 cm</t>
  </si>
  <si>
    <t>III. Keramičarsko - tlakarska dela</t>
  </si>
  <si>
    <t>B.III.2.</t>
  </si>
  <si>
    <t>B.III.3.</t>
  </si>
  <si>
    <t>IV. Slikopleskarska dela</t>
  </si>
  <si>
    <t>B.IV.1.</t>
  </si>
  <si>
    <t>B.IV.2.</t>
  </si>
  <si>
    <t>B.IV.3.</t>
  </si>
  <si>
    <t>A.II.6.</t>
  </si>
  <si>
    <t>A.V.5.</t>
  </si>
  <si>
    <t>A.V.6.</t>
  </si>
  <si>
    <t>A.V.7.</t>
  </si>
  <si>
    <t>A.V.8.</t>
  </si>
  <si>
    <t>DDV (22,0%):</t>
  </si>
  <si>
    <t xml:space="preserve"> • 110 cm   (okna širine 100 cm) </t>
  </si>
  <si>
    <t>B.IV.4.</t>
  </si>
  <si>
    <t>V. Suhomontažna dela</t>
  </si>
  <si>
    <t>VI. Fasaderska dela</t>
  </si>
  <si>
    <t>B.VI.1.</t>
  </si>
  <si>
    <t>B.VI.2.</t>
  </si>
  <si>
    <t>A.III.10.</t>
  </si>
  <si>
    <r>
      <t>Dobava in polaganje PVC cevi DN 110, za izvedbo fekalne kanalizacije, z vsemi potrebnimi izkopi globine do 100cm in širine 40cm, zasipi in polaganjem  v naklonu na peščeno posteljico debeline 15cm, ter priklopom na revizijske jaške, ter javno kanalizacijsko omrežje</t>
    </r>
    <r>
      <rPr>
        <sz val="10"/>
        <rFont val="Arial"/>
        <family val="2"/>
        <charset val="238"/>
      </rPr>
      <t xml:space="preserve">.  </t>
    </r>
  </si>
  <si>
    <t>A.VII.6.</t>
  </si>
  <si>
    <t xml:space="preserve"> • 220 cm</t>
  </si>
  <si>
    <t xml:space="preserve"> • 70 cm     (okna širine 60 cm) </t>
  </si>
  <si>
    <t>OBČINA GORNJA RADGONA</t>
  </si>
  <si>
    <t>Partizanska cesta 13</t>
  </si>
  <si>
    <t>9250 Gornja Radgona</t>
  </si>
  <si>
    <t xml:space="preserve">MRLIŠKA VEŽICA NEGOVA (nova gradnja)               </t>
  </si>
  <si>
    <t>V primeru kakršnih koli sprememb v samem projektu, se naknadno izvedejo rešitve in sicer z nadzornikom, odgovornim projektantom, izvajalcem, ter investitorjem !</t>
  </si>
  <si>
    <t>mreža Q-283</t>
  </si>
  <si>
    <t>mreže Q-283</t>
  </si>
  <si>
    <t xml:space="preserve">Naprava, dobava, položitev ter vezanje armaturnih mrež v spodnji coni AB temeljne plošče predmetnega objekta, debeline 20cm, mreže Q-283 (dimenzije 600x215cm), distančniki Hpl=20cm, H=10cm, komplet z vsemi pomožnimi deli in prenosi. </t>
  </si>
  <si>
    <t xml:space="preserve">Naprava, dobava, položitev ter vezanje armaturnih mrež v zgornji coni AB temeljne plošče predmetnega objekta, debeline 20cm, mreže Q-283 (dimenzije 600x215cm), komplet z vsemi pomožnimi deli in prenosi. </t>
  </si>
  <si>
    <t xml:space="preserve">Naprava, dobava, položitev ter vezanje armaturnih palic (spodnja in konstruktivna armatura) in stremen AB plošče podesa predmetnega objekta, v spodnji coni, armatura do Ø14mm, komplet z vsemi pomožnimi deli in prenosi. </t>
  </si>
  <si>
    <t xml:space="preserve">Naprava, dobava, položitev ter vezanje armaturnih palic (spodnja in konstruktivna armatura) in stremen AB plošče nad pritličjem predmetnega objekta, v spodnji coni, armatura do Ø14mm, komplet z vsemi pomožnimi deli in prenosi. </t>
  </si>
  <si>
    <t xml:space="preserve">Naprava, dobava, položitev ter vezanje armaturnih palic (spodnja in konstruktivna armatura) in stremen AB pasovnih temeljev in temeljne plošče predmetnega objekta, v spodnji coni, armatura do Ø14mm, komplet z vsemi pomožnimi deli in prenosi. </t>
  </si>
  <si>
    <t xml:space="preserve">Naprava, dobava, položitev ter vezanje armaturnih mrež v spodnji coni AB plošče nad pritličjem objekta, debeline 20cm, mreže Q-283 (dimenzije 600x215cm), komplet z vsemi pomožnimi deli in prenosi. </t>
  </si>
  <si>
    <t xml:space="preserve">Naprava, dobava, položitev ter vezanje armaturnih palic (konstruktivna armatura) v AB plošči nad pritličjem objekta, armatura do Ø16mm, komplet z vsemi pomožnimi deli in prenosi. </t>
  </si>
  <si>
    <t>palice RA Ø 16mm</t>
  </si>
  <si>
    <t xml:space="preserve">Naprava, dobava in položitev distančnikov Hpl=20cm, H=10cm, komplet z vsemi pomožnimi deli in prenosi. </t>
  </si>
  <si>
    <t xml:space="preserve">Naprava, dobava, položitev ter vezanje armaturnih mrež v zgornji coni AB plošče nad pritličjem objekta, debeline 20cm, mreže Q-283 (dimenzije 600x215cm), komplet z vsemi pomožnimi deli in prenosi. </t>
  </si>
  <si>
    <t xml:space="preserve">Naprava, dobava, položitev ter vezanje armaturnih palic (konstruktivna armatura) v AB plošči nad pritličjem objekta - zgornja armatura, armatura do Ø12mm, komplet z vsemi pomožnimi deli in prenosi. </t>
  </si>
  <si>
    <t>A.III.11.</t>
  </si>
  <si>
    <t xml:space="preserve">Naprava, dobava, položitev ter vezanje armaturnih palic (mehka armatura) in stremen zvonika, armatura do Ø12mm, komplet z vsemi pomožnimi deli in prenosi. </t>
  </si>
  <si>
    <t>A.III.12.</t>
  </si>
  <si>
    <t xml:space="preserve">Naprava, dobava in vgradnja sidrnih vijakov M16, dolžine l=40cm, za pritrjevanje kapnih - zidnih in slemenskih leg v horizontalne vezi v ostrešju objekta, komplet z vsemi pomožnimi deli in prenosi. </t>
  </si>
  <si>
    <r>
      <t xml:space="preserve">Enostransko opažanje in razopažanje AB temeljne plošče objekta, debeline 20cm, višina opaža 20cm, komplet s podpiranjem, pomožnimi deli in prenosi </t>
    </r>
    <r>
      <rPr>
        <sz val="10"/>
        <rFont val="Arial"/>
        <family val="2"/>
        <charset val="238"/>
      </rPr>
      <t>(obseg objekta 65,8m!)</t>
    </r>
    <r>
      <rPr>
        <sz val="12"/>
        <rFont val="Arial"/>
        <family val="2"/>
        <charset val="238"/>
      </rPr>
      <t xml:space="preserve">.  </t>
    </r>
  </si>
  <si>
    <t>Enostransko opažanje in razopažanje AB plošče verande oziroma podesta objekta, debeline 16cm, višina opaža 16cm, komplet s podpiranjem, pomožnimi deli in prenosi.</t>
  </si>
  <si>
    <t>Dvostransko opažanje in razopažanje AB stebrov v pritličju objekta (VV-1, kom 39), dimenzij 30/30cm, ter višine 280cm,  komplet s podpiranjem, pomožnimi deli in prenosi.</t>
  </si>
  <si>
    <t>Dvostransko opažanje in razopažanje AB stebrov v pritličju objekta (VV-2, kom 11), dimenzij 30/30cm, ter višine 234cm,  komplet s podpiranjem, pomožnimi deli in prenosi.</t>
  </si>
  <si>
    <t>Dvostransko opažanje in razopažanje AB stebra v pritličju objekta (steber S-103, kom 1), dimenzij 40/30cm, ter višine 280cm,  komplet s podpiranjem, pomožnimi deli in prenosi.</t>
  </si>
  <si>
    <t>Štiristransko opažanje in razopažanje AB stebrov na verandi objekta (stebri S-101, kom 3), dimenzij fi30cm, ter višine 300cm,  komplet s podpiranjem, pomožnimi deli in prenosi.</t>
  </si>
  <si>
    <t>A.IV.8.</t>
  </si>
  <si>
    <t>A.IV.9.</t>
  </si>
  <si>
    <t>A.IV.10.</t>
  </si>
  <si>
    <t>A.IV.11.</t>
  </si>
  <si>
    <t>A.IV.12.</t>
  </si>
  <si>
    <t>A.IV.13.</t>
  </si>
  <si>
    <t>A.IV.14.</t>
  </si>
  <si>
    <r>
      <t xml:space="preserve">Dvostransko opažanje in razopažanje AB temeljne plošče nad pritličjem objekta, debeline 20cm, višina opaža 20cm, komplet s podpiranjem, pomožnimi deli in prenosi. </t>
    </r>
    <r>
      <rPr>
        <sz val="10"/>
        <rFont val="Arial"/>
        <family val="2"/>
        <charset val="238"/>
      </rPr>
      <t xml:space="preserve"> </t>
    </r>
  </si>
  <si>
    <t>A.IV.15.</t>
  </si>
  <si>
    <t>Dvostransko opažanje in razopažanje AB stebrov v pritličju objekta (VV-3, kom 3), dimenzij 30/30cm, ter skupne višine 380cm,  komplet s podpiranjem, pomožnimi deli in prenosi.</t>
  </si>
  <si>
    <t>A.IV.16.</t>
  </si>
  <si>
    <t>Dvostransko opažanje in razopažanje AB stebrov v pritličju objekta (VV-4, kom 3), dimenzij 20/20cm, ter višine 280cm,  komplet s podpiranjem, pomožnimi deli in prenosi.</t>
  </si>
  <si>
    <t>A.IV.17.</t>
  </si>
  <si>
    <t>Dvostransko opažanje in razopažanje AB stebrov v ostrešju objekta (VV-5, kom 2), dimenzij 30/30cm, ter višine 145cm,  komplet s podpiranjem, pomožnimi deli in prenosi.</t>
  </si>
  <si>
    <t>A.IV.18.</t>
  </si>
  <si>
    <t>Dvostransko opažanje in razopažanje AB stebrov v ostrešju objekta (VV-6, kom 2), dimenzij 30/30cm, ter višine 295cm,  komplet s podpiranjem, pomožnimi deli in prenosi.</t>
  </si>
  <si>
    <t>A.IV.19.</t>
  </si>
  <si>
    <t>Dvostransko opažanje in razopažanje AB stebra v ostrešju objekta (VV-7, kom 1), dimenzij 30/30cm, ter višine 433cm,  komplet s podpiranjem, pomožnimi deli in prenosi.</t>
  </si>
  <si>
    <t>A.IV.20.</t>
  </si>
  <si>
    <t>Dvostransko opažanje in razopažanje AB stebra v ostrešju objekta (VV-8, kom 1), dimenzij 30/30cm, ter višine 400cm,  komplet s podpiranjem, pomožnimi deli in prenosi.</t>
  </si>
  <si>
    <t>A.IV.21.</t>
  </si>
  <si>
    <t>Dvostransko opažanje in razopažanje AB stebra v ostrešju objekta - nad poševnino (VV-9, kom 1), dimenzij 30/30cm, ter višine cca 180cm,  komplet s podpiranjem, pomožnimi deli in prenosi.</t>
  </si>
  <si>
    <t>Dvostransko opažanje in razopažanje AB stebrov v pritličju objekta (stebra S-102, kom 2), dimenzij 90/30cm, ter višine 234cm,  komplet s podpiranjem, pomožnimi deli in prenosi.</t>
  </si>
  <si>
    <t>A.IV.22.</t>
  </si>
  <si>
    <t>Dvostransko opažanje in razopažanje AB poševnine - vezi v ostrešju objekta, debeline 20cm, širine cca 320cm, ter dolžine cca 120cm,  komplet s podpiranjem, pomožnimi deli in prenosi.</t>
  </si>
  <si>
    <t>A.IV.23.</t>
  </si>
  <si>
    <t>A.IV.24.</t>
  </si>
  <si>
    <t>Dvostransko opažanje in razopažanje AB vezi, dimenzij 30/20cm, dolžine 450cm, pod slemensko lego v ostrešju objekta,  komplet s podpiranjem, pomožnimi deli in prenosi.</t>
  </si>
  <si>
    <t>Dvostransko opažanje in razopažanje AB vezi dimenzij 30/20cm, dolžine 450cm, v pritličju objekta,  komplet s podpiranjem, pomožnimi deli in prenosi.</t>
  </si>
  <si>
    <t>A.IV.25.</t>
  </si>
  <si>
    <t xml:space="preserve">Dvostransko oziroma trostransko opažanje in razopažanje AB venca - vezi pod kapnima legama, dimenzij 30/20 cm, ter dolžine 540cm,  komplet s podpiranjem, pomožnimi deli in prenosi. Po dogovoru z investitorjem se med opažem na zunanji strani položi styrodur debeline 2 cm. </t>
  </si>
  <si>
    <t>Dvostransko oziroma trostransko opažanje in razopažanje AB nosilca v plošči nad pritličjem objekta (nosilec N-101, kom 2), dimenzij 30/140cm, ter dolžine 1250cm,  komplet s podpiranjem, pomožnimi deli in prenosi.</t>
  </si>
  <si>
    <t>Dvostransko oziroma trostransko opažanje in razopažanje AB nosilca v plošči nad pritličjem objekta (nosilec N-102, kom 1), dimenzij 30/140cm, ter skupne dolžine cca 820cm,  komplet s podpiranjem, pomožnimi deli in prenosi.</t>
  </si>
  <si>
    <t>Dvostransko oziroma trostransko opažanje in razopažanje AB nosilca v plošči nad pritličjem objekta (nosilec N-103, kom 1), dimenzij 30/66cm, ter dolžine 750cm,  komplet s podpiranjem, pomožnimi deli in prenosi.</t>
  </si>
  <si>
    <t>Dvostransko oziroma trostransko opažanje in razopažanje AB nosilca v plošči nad pritličjem objekta (nosilec N-104, kom 1), dimenzij 30/66cm, ter dolžine 1050cm,  komplet s podpiranjem, pomožnimi deli in prenosi.</t>
  </si>
  <si>
    <t>Dvostransko oziroma trostransko opažanje in razopažanje AB zaključnih vezi - svisel v ostrešju objekta, dimenzij 30/20cm, ter skupne dolžine cca 1830cm,  komplet s podpiranjem, pomožnimi deli in prenosi.</t>
  </si>
  <si>
    <t>A.IV.26.</t>
  </si>
  <si>
    <t>Dvostransko opažanje in razopažanje AB nosilca v pritličju objekta - nad stranskimi vratmi (nosilec N-105, kom 1), dimenzij 30/46cm, ter dolžine 180cm,  komplet s podpiranjem, pomožnimi deli in prenosi.</t>
  </si>
  <si>
    <t>A.IV.27.</t>
  </si>
  <si>
    <t>Dvostransko opažanje in razopažanje AB stebrov na strehi objekta - za izvedbo atike (VV-10, kom 8), dimenzij 20/20cm, ter višine 40cm,  komplet s podpiranjem, pomožnimi deli in prenosi.</t>
  </si>
  <si>
    <t>A.IV.28.</t>
  </si>
  <si>
    <t>A.IV.29.</t>
  </si>
  <si>
    <t>Dvostransko oziroma trostransko opažanje in razopažanje AB zaključne vezi na strehi objekta - za izvedbo atike, dimenzij 20/20cm, ter skupne dolžine 58,8m,  komplet s podpiranjem, pomožnimi deli in prenosi.</t>
  </si>
  <si>
    <t>A.IV.30.</t>
  </si>
  <si>
    <t>Trostransko oziroma štiristransko opažanje in razopažanje podpornih stebrov AB zvonika na strehi objekta, dimenzij 25/25cm in skupne višine 706cm, komplet s podpiranjem, pomožnimi deli in prenosi.</t>
  </si>
  <si>
    <t>Dvostransko oziroma trostransko opažanje in razopažanje AB strehe zvonika, dolžine 300cm, ter debeline 25cm, komplet s podpiranjem, pomožnimi deli in prenosi.</t>
  </si>
  <si>
    <r>
      <t xml:space="preserve">Kompletna naprava vertikalne (stranske) in horizontalne hidroizolacije (V-4) na celotni AB plošči pritličja objekta, vključno s predhodnim hladnim bitumenskim premazom </t>
    </r>
    <r>
      <rPr>
        <sz val="10"/>
        <rFont val="Arial"/>
        <family val="2"/>
        <charset val="238"/>
      </rPr>
      <t>(najprej se izvede izolacija pod stenami objekta, naknadno na ostalih delih objekta po izvedbi strehe objekta).</t>
    </r>
  </si>
  <si>
    <r>
      <t>Kompletna naprava vertikalne (stranske) in horizontalne hidroizolacije (V-4) na AB plošči podesta objekta, vključno s predhodnim hladnim bitumenskim premazom</t>
    </r>
    <r>
      <rPr>
        <sz val="10"/>
        <rFont val="Arial"/>
        <family val="2"/>
        <charset val="238"/>
      </rPr>
      <t>.</t>
    </r>
  </si>
  <si>
    <t xml:space="preserve">Zidanje zunanjih nosilnih opečnih sten v pritličju objekta (P), z opeko MODUL BLOK 30, dimenzij 20x30x20cm (za zid debeline 30 cm in višine do 2,8 m), z zidanjem z apneno cementno malto 1:3:9. </t>
  </si>
  <si>
    <t xml:space="preserve">Zidanje notranjih nosilnih opečnih sten v pritličju objekta (P), z opeko MODUL BLOK 30, dimenzij 20x30x20 (za zid debeline 30 cm in višine do 2,8 m), z zidanjem z apneno cementno malto 1:3:9. </t>
  </si>
  <si>
    <t xml:space="preserve">Zidanje notranjih nenosilnih opečnih sten v pritličju objekta (P), z opeko MODUL BLOK 30, dimenzij 20x30x20 (za zid debeline 20 cm in višine do 2,8 m), z zidanjem z apneno cementno malto 1:3:9. </t>
  </si>
  <si>
    <t xml:space="preserve">Zidanje notranjih nenosilnih opečnih sten v pritličju objekta (P), z opeko MODUL BLOK 10, dimenzij 50x10x20 (za zid debeline 10 cm in višine do 2,8 m), z zidanjem z apneno cementno malto 1:3:9. </t>
  </si>
  <si>
    <t xml:space="preserve">Zidanje zunanjih nosilnih opečnih sten v ostrešju - mansardi objekta (M), z opeko MODUL BLOK 30, dimenzij 20x30x20cm (za zid debeline 30 cm in višine do 420cm), z zidanjem z apneno cementno malto 1:3:9. </t>
  </si>
  <si>
    <t>Dobava, montaža in vzidava tipskih opečnobetonskih armiranih preklad mrliške vežice, v pritličju objekta (P), (14x6,5cm) nad odprtino za  zunanja stranska vrata, komplet z pom. deli in prenosi za zid debeline 30 cm (2 kom) in z malto znamke MM5 ali MM10.</t>
  </si>
  <si>
    <t>Dobava, montaža in vzidava tipskih opečnobetonskih armiranih preklad mrliške vežice, v pritličju objekta (P), (14x6,5cm) nad odprtino za  zunanja okna, komplet z pom. deli in prenosi za zid debeline 30 cm (2 kom) in z malto znamke MM5 ali MM10.</t>
  </si>
  <si>
    <r>
      <t xml:space="preserve">• Dolžina preklade 125 cm   </t>
    </r>
    <r>
      <rPr>
        <sz val="10"/>
        <rFont val="Arial"/>
        <family val="2"/>
        <charset val="238"/>
      </rPr>
      <t>(okno 100/60cm, 90/60cm)</t>
    </r>
  </si>
  <si>
    <r>
      <t xml:space="preserve">• Dolžina preklade 200 cm   </t>
    </r>
    <r>
      <rPr>
        <sz val="10"/>
        <rFont val="Arial"/>
        <family val="2"/>
        <charset val="238"/>
      </rPr>
      <t>(okno 160/220cm)</t>
    </r>
  </si>
  <si>
    <t>Dobava, montaža in vzidava tipskih opečnobetonskih armiranih preklad mrliške vežice, v pritličju objekta (P), (14x6,5cm) nad odprtino za  notranja vrata, komplet z pom. deli in prenosi za zid debeline 30 cm (2 kom) in z malto znamke MM5 ali MM10.</t>
  </si>
  <si>
    <r>
      <t xml:space="preserve">• Dolžina preklade 125 cm   </t>
    </r>
    <r>
      <rPr>
        <sz val="10"/>
        <rFont val="Arial"/>
        <family val="2"/>
        <charset val="238"/>
      </rPr>
      <t>(vrata 88/212cm)</t>
    </r>
  </si>
  <si>
    <r>
      <t xml:space="preserve">• Dolžina preklade 150 cm   </t>
    </r>
    <r>
      <rPr>
        <sz val="10"/>
        <rFont val="Arial"/>
        <family val="2"/>
        <charset val="238"/>
      </rPr>
      <t>(vrata 108/212cm)</t>
    </r>
  </si>
  <si>
    <r>
      <t xml:space="preserve">• Dolžina preklade 150 cm  </t>
    </r>
    <r>
      <rPr>
        <sz val="10"/>
        <rFont val="Arial"/>
        <family val="2"/>
        <charset val="238"/>
      </rPr>
      <t>(stranska vrata 120/220cm)</t>
    </r>
  </si>
  <si>
    <t>Dobava in vgradnja betona C 25/30 XC3 Dmax32, za izvedbo pasovnih AB temeljev predmetnega objekta, širine 40 in 50cm, ter globine 80cm, vključno s potrebnimi pomožnimi deli in prenosi.</t>
  </si>
  <si>
    <t>Dobava in vgradnja betona C 25/30 XC3 Dmax32, za izvedbo AB plošče podesta/verande predmetnega objekta, debeline 16cm, vključno s potrebnimi pomožnimi deli in prenosi.</t>
  </si>
  <si>
    <t>Dobava in vgradnja betona C 25/30 XC3 Dmax32, za izvedbo AB temeljne plošče predmetnega objekta, debeline 20cm, vključno s potrebnimi pomožnimi deli in prenosi.</t>
  </si>
  <si>
    <t>A.III.13.</t>
  </si>
  <si>
    <t>Dobava in vgradnja betona C 25/30 XC3 Dmax32, za izvedbo AB vertikalnih stebrov v pritličju objekta, dimenzij 30/30cm in višine 280cm (VV-1, kom 39), vključno s potrebnimi pomožnimi deli in prenosi.</t>
  </si>
  <si>
    <t>Dobava in vgradnja betona C 25/30 XC3 Dmax32, za izvedbo AB vertikalnih stebrov v pritličju objekta, dimenzij 30/30cm in višine 234cm (VV-2, kom 11), vključno s potrebnimi pomožnimi deli in prenosi.</t>
  </si>
  <si>
    <t>Dobava in vgradnja betona C 25/30 XC3 Dmax32, za izvedbo AB stebra v pritličju objekta (steber S-103, kom 1), dimenzij 40/30cm in višine 280cm, vključno s potrebnimi pomožnimi deli in prenosi.</t>
  </si>
  <si>
    <t>Dobava in vgradnja betona C 25/30 XC3 Dmax32, za izvedbo AB stebrov v pritličju objekta (stebra S-102, kom 2), dimenzij 90/30cm in višine 234cm, vključno s potrebnimi pomožnimi deli in prenosi.</t>
  </si>
  <si>
    <t>Dobava in vgradnja betona C 25/30 XC3 Dmax32, za izvedbo AB stebrov v pritličju objekta - na podestu/verandi objekta (stebri S-101, kom 3), dimenzij fi30cm in višine 300cm, vključno s potrebnimi pomožnimi deli in prenosi.</t>
  </si>
  <si>
    <t>Dobava in vgradnja betona C 25/30 XC3 Dmax32, za izvedbo AB nosilca v plošči nad pritličjem objekta (nosilec N-101, kom 2), dimenzij 30/140cm, ter dolžine 1250cm, vključno s potrebnimi pomožnimi deli in prenosi.</t>
  </si>
  <si>
    <t>Dobava in vgradnja betona C 25/30 XC3 Dmax32, za izvedbo AB nosilca v plošči nad pritličjem objekta (nosilec N-102, kom 1), dimenzij 30/140cm, ter skupne dolžine cca 820cm, vključno s potrebnimi pomožnimi deli in prenosi.</t>
  </si>
  <si>
    <t>A.VI.11.</t>
  </si>
  <si>
    <t>Dobava in vgradnja betona C 25/30 XC3 Dmax32, za izvedbo AB nosilca v plošči nad pritličjem objekta (nosilec N-103, kom 1), dimenzij 30/66cm, ter dolžine 750cm, vključno s potrebnimi pomožnimi deli in prenosi.</t>
  </si>
  <si>
    <t>A.VI.12.</t>
  </si>
  <si>
    <t>Dobava in vgradnja betona C 25/30 XC3 Dmax32, za izvedbo AB nosilca v plošči nad pritličjem objekta (nosilec N-104, kom 1), dimenzij 30/66cm, ter dolžine 1050cm, vključno s potrebnimi pomožnimi deli in prenosi.</t>
  </si>
  <si>
    <t>A.VI.13.</t>
  </si>
  <si>
    <t>Dobava in vgradnja betona C 25/30 XC3 Dmax32, za izvedbo AB etažne plošče nad pritličjem predmetnega objekta, debeline 20cm, vključno s potrebnimi pomožnimi deli in prenosi.</t>
  </si>
  <si>
    <t>A.VI.14.</t>
  </si>
  <si>
    <t>A.VI.15.</t>
  </si>
  <si>
    <t>Dobava in vgradnja betona C 25/30 XC3 Dmax32, za izvedbo AB zaključnih vezi - svisel v ostrešju objekta, dimenzij 30/20cm in skupne dolžine cca 1830cm, vključno s potrebnimi pomožnimi deli in prenosi.</t>
  </si>
  <si>
    <t>Dobava in vgradnja betona C 25/30 XC3 Dmax32, za izvedbo AB vezi okrog panoramskega okna v ostrešju objekta, dimenzij 30/30cm in 30/20cm, ter dolžine cca 840cm, vključno s potrebnimi pomožnimi deli in prenosi.</t>
  </si>
  <si>
    <t>Dvostransko oziroma trostransko opažanje in razopažanje AB vezi okrog panoramskega okna v ostrešju objekta, dimenzij 30/30 in 30/20cm, ter skupne dolžine cca 840cm,  komplet s podpiranjem, pomožnimi deli in prenosi.</t>
  </si>
  <si>
    <t>A.VI.16.</t>
  </si>
  <si>
    <t>Dobava in vgradnja betona C 25/30 XC3 Dmax32, za izvedbo AB vertikalnih stebrov v pritličju objekta, dimenzij 30/30cm in skupne višine 380cm (VV-3, kom 3), vključno s potrebnimi pomožnimi deli in prenosi.</t>
  </si>
  <si>
    <t>A.VI.17.</t>
  </si>
  <si>
    <t>Dobava in vgradnja betona C 25/30 XC3 Dmax32, za izvedbo AB vertikalnih stebrov v pritličju objekta, dimenzij 20/20cm in višine 280cm (VV-4, kom 3), vključno s potrebnimi pomožnimi deli in prenosi.</t>
  </si>
  <si>
    <t>A.VI.18.</t>
  </si>
  <si>
    <t>Dobava in vgradnja betona C 25/30 XC3 Dmax32, za izvedbo AB vertikalnih stebrov v ostrešju objekta, dimenzij 30/30cm in višine 145cm (VV-5, kom 2), vključno s potrebnimi pomožnimi deli in prenosi.</t>
  </si>
  <si>
    <t>A.VI.19.</t>
  </si>
  <si>
    <t>Dobava in vgradnja betona C 25/30 XC3 Dmax32, za izvedbo AB vertikalnih stebrov v ostrešju objekta, dimenzij 30/30cm in višine 295cm (VV-6, kom 2), vključno s potrebnimi pomožnimi deli in prenosi.</t>
  </si>
  <si>
    <t>A.VI.20.</t>
  </si>
  <si>
    <t>Dobava in vgradnja betona C 25/30 XC3 Dmax32, za izvedbo AB vertikalnih stebrov v ostrešju objekta, dimenzij 30/30cm in višine 433cm (VV-7, kom 1), vključno s potrebnimi pomožnimi deli in prenosi.</t>
  </si>
  <si>
    <t>A.VI.21.</t>
  </si>
  <si>
    <t>Dobava in vgradnja betona C 25/30 XC3 Dmax32, za izvedbo AB vertikalnih stebrov v ostrešju objekta, dimenzij 30/30cm in višine 400cm (VV-8, kom 1), vključno s potrebnimi pomožnimi deli in prenosi.</t>
  </si>
  <si>
    <t>A.VI.22.</t>
  </si>
  <si>
    <t>Dobava in vgradnja betona C 25/30 XC3 Dmax32, za izvedbo AB vertikalnih stebrov v ostrešju objekta - nad poševnino, dimenzij 30/30cm in višine cca 180cm (VV-9, kom 1), vključno s potrebnimi pomožnimi deli in prenosi.</t>
  </si>
  <si>
    <t>A.VI.23.</t>
  </si>
  <si>
    <t>Dobava in vgradnja betona C 25/30 XC3 Dmax32, za izvedbo AB poševnine - vezi v ostrešju objekta, debeline 20cm, širine cca 320cm in dolžine cca 120cm, vključno s potrebnimi pomožnimi deli in prenosi.</t>
  </si>
  <si>
    <t>A.VI.24.</t>
  </si>
  <si>
    <t>Dobava in vgradnja betona C 25/30 XC3 Dmax32, za izvedbo AB vezi v pritličju objekta, dimenzij 30/20cm in dolžine 450cm, vključno s potrebnimi pomožnimi deli in prenosi.</t>
  </si>
  <si>
    <t>A.VI.25.</t>
  </si>
  <si>
    <t>Dobava in vgradnja betona C 25/30 XC3 Dmax32, za izvedbo AB vezi v ostrešju objekta - pod slemensko lego, dimenzij 30/20cm in dolžine 450cm, vključno s potrebnimi pomožnimi deli in prenosi.</t>
  </si>
  <si>
    <t>A.VI.26.</t>
  </si>
  <si>
    <t>Dobava in vgradnja betona C 25/30 XC3 Dmax32, za izvedbo AB venca - vezi pod kapnima legama v ostrešju objekta, dimenzij 30/20cm in dolžine 540cm, vključno s potrebnimi pomožnimi deli in prenosi.</t>
  </si>
  <si>
    <t>A.VI.27.</t>
  </si>
  <si>
    <t>Dobava in vgradnja betona C 25/30 XC3 Dmax32, za izvedbo AB nosilca v pritličju objekta (nosilec N-105, kom 1), dimenzij 30/46cm, ter dolžine 180cm, vključno s potrebnimi pomožnimi deli in prenosi.</t>
  </si>
  <si>
    <t>A.VI.28.</t>
  </si>
  <si>
    <t>Dobava in vgradnja betona C 25/30 XC3 Dmax32, za izvedbo AB vertikalnih stebrov na strehi objekta - za izvedbo atike, dimenzij 20/20cm in višine 40cm (VV-10, kom 8), vključno s potrebnimi pomožnimi deli in prenosi.</t>
  </si>
  <si>
    <t xml:space="preserve">Zidanje zunanjih nenosilnih sten na strehi objekta - atika objekta, z SYPOREX zidaki 20, dimenzij 20x20x62,5 (za zid debeline 20 cm in višine 40cm), z zidanjem z syporex malto. </t>
  </si>
  <si>
    <t>A.VI.29.</t>
  </si>
  <si>
    <t>Dobava in vgradnja betona C 25/30 XC3 Dmax32, za izvedbo AB zaključne vezi na strehi objekta - za izvedbo atike, dimenzij 20/20cm, ter skupne dolžine 58,8m, vključno s potrebnimi pomožnimi deli in prenosi.</t>
  </si>
  <si>
    <t>A.VI.30.</t>
  </si>
  <si>
    <t>Dobava in vgradnja betona C 25/30 XC3 Dmax32, za izvedbo podpornih AB stebrov zvonika objekta, dimenzij 25/25cm, ter višine 706cm, vključno s potrebnimi pomožnimi deli in prenosi.</t>
  </si>
  <si>
    <t>A.VI.31.</t>
  </si>
  <si>
    <t>Dobava in vgradnja betona C 25/30 XC3 Dmax32, za izvedbo AB strehe zvonika, dolžine 300cm, ter debeline 25cm, vključno s potrebnimi pomožnimi deli in prenosi.</t>
  </si>
  <si>
    <t>A.VII.7.</t>
  </si>
  <si>
    <t>A.VII.8.</t>
  </si>
  <si>
    <t>A.VII.9.</t>
  </si>
  <si>
    <t>Dobava, transport, ter namestitev lesenih leg - špirovcev  ostrešja objekta, dimenzij 12/18 cm, les II. kategorije, impregniran, vključno z vsemi dvižnimi prenosi in vgradnim materialom. Špirovci so naslednjih dolžin:</t>
  </si>
  <si>
    <t xml:space="preserve"> • 495 cm</t>
  </si>
  <si>
    <t xml:space="preserve"> • 245 cm</t>
  </si>
  <si>
    <t xml:space="preserve"> • 270 cm</t>
  </si>
  <si>
    <t xml:space="preserve"> • 290 cm</t>
  </si>
  <si>
    <t xml:space="preserve"> • 315 cm</t>
  </si>
  <si>
    <t xml:space="preserve"> • 335 cm</t>
  </si>
  <si>
    <t xml:space="preserve"> • 360 cm</t>
  </si>
  <si>
    <t xml:space="preserve"> • 380 cm</t>
  </si>
  <si>
    <t xml:space="preserve"> • 405 cm</t>
  </si>
  <si>
    <t xml:space="preserve"> • 430 cm</t>
  </si>
  <si>
    <t xml:space="preserve"> • 450 cm</t>
  </si>
  <si>
    <t xml:space="preserve"> • 475 cm</t>
  </si>
  <si>
    <t xml:space="preserve"> • 540 cm </t>
  </si>
  <si>
    <t xml:space="preserve">Dobava, transport, ter namestitev lesenih kapnih - zidnih leg, dimenzij 16/16 cm, les II. kategorije, impregniran, vključno z vsemi dvižnimi prenosi in vgradnim materialom. Kapna lega je dolžine: </t>
  </si>
  <si>
    <t xml:space="preserve">Dobava, transport, ter namestitev - deskanje glavnega ostrešja z lesenimi deskami debeline 1,5 - 2 cm, vključno z vsemi dvižnimi prenosi in vgradnim materialom. </t>
  </si>
  <si>
    <t xml:space="preserve">Dobava, transport ter namestitev lesenih letev, vzdolžno na betonsko streho zvonika, dimenzij 8/5 cm, les II. kategorije, vključno z vsemi dvižnimi prenosi in vgradnim materialom. </t>
  </si>
  <si>
    <t>Dobava in vgradnja notranjih granitnih polic, debeline 2cm, vključno z vsemi prenosi in vgradnim materialom, barva in ostalo po dogovoru z investitorjem, dolžin:</t>
  </si>
  <si>
    <r>
      <t xml:space="preserve">• Dolžina preklade 100 cm   </t>
    </r>
    <r>
      <rPr>
        <sz val="10"/>
        <rFont val="Arial"/>
        <family val="2"/>
        <charset val="238"/>
      </rPr>
      <t>(okno 60/90cm)</t>
    </r>
  </si>
  <si>
    <t xml:space="preserve"> • 100 cm     (okna širine 90 cm) </t>
  </si>
  <si>
    <t>Dobava in vgradnja zunanjih granitnih polic, debeline 3cm, vključno z vsemi prenosi in vgradnim materialom, barva in ostalo po dogovoru z investitorjem, dolžin:</t>
  </si>
  <si>
    <t xml:space="preserve"> • toplotna izolacija XPS debeline 6-7 cm</t>
  </si>
  <si>
    <t xml:space="preserve"> • mikroarmirani estrih debeline 7-8 cm, s strojno zaribano površino, ki služi kot podlaga finalni oblogi tlaka</t>
  </si>
  <si>
    <t>Dobava, montaža in vzidava tipskih opečnobetonskih armiranih preklad mrliške vežice, v pritličju objekta (P), (10x6,5cm) nad odprtino za  notranja vrata, komplet z pom. deli in prenosi za zid debeline 20 cm (2 kom) in z malto znamke MM5 ali MM10.</t>
  </si>
  <si>
    <r>
      <t xml:space="preserve">• Dolžina preklade 125 cm   </t>
    </r>
    <r>
      <rPr>
        <sz val="10"/>
        <rFont val="Arial"/>
        <family val="2"/>
        <charset val="238"/>
      </rPr>
      <t>(vrata 78/212cm)</t>
    </r>
  </si>
  <si>
    <r>
      <t>Kitanje in brušenje vseh sten in stropa mrliške vežice, vključno z vsemi potrebnimi odri in zaščitnimi stredstvi (</t>
    </r>
    <r>
      <rPr>
        <sz val="11"/>
        <rFont val="Arial"/>
        <family val="2"/>
        <charset val="238"/>
      </rPr>
      <t>ne kita se sten v sanitarijah</t>
    </r>
    <r>
      <rPr>
        <sz val="12"/>
        <rFont val="Arial"/>
        <family val="2"/>
        <charset val="238"/>
      </rPr>
      <t>).</t>
    </r>
  </si>
  <si>
    <t>B.IV.5.</t>
  </si>
  <si>
    <r>
      <t xml:space="preserve">Barvanje vseh sten in stropa objekta (2-kratno), barva po dogovoru z investitorjem, vključno z vsemi potrebnimi odri, zaščitnimi stredstvi in predhodnim nanosom emulzije </t>
    </r>
    <r>
      <rPr>
        <sz val="11"/>
        <rFont val="Arial"/>
        <family val="2"/>
        <charset val="238"/>
      </rPr>
      <t>(ne barva se sten v saniatrijah).</t>
    </r>
  </si>
  <si>
    <t>B.VI.3.</t>
  </si>
  <si>
    <t>Kompletna izdelava fasadnega sistema na spodnjem predelu strehe, katera je izvedena kot previs nad glavnim vhodom v objekt, predhodno je potrebno pregledati podlago in dela izvesti po navodilih proizvajalca, komplet z vsemi pomožnimi deli, prenosi in prevozi. Fasada sestoji iz:</t>
  </si>
  <si>
    <t>•OSB plošč, debeline 12mm, izvedenih na špirovce predela objekta;</t>
  </si>
  <si>
    <t>Kompletna izdelava fasadnega sistema na spodnjem predelu AB etažne plošče, katera je izvedena kot previs objekta, predhodno je potrebno pregledati podlago in dela izvesti po navodilih proizvajalca, komplet z vsemi pomožnimi deli, prenosi in prevozi. Fasada sestoji iz:</t>
  </si>
  <si>
    <t>Dobava, montaža in demontaža fasadnega odra višine do 6,0 m.</t>
  </si>
  <si>
    <t>B.I.13.</t>
  </si>
  <si>
    <t>Dobava, transport in montaža čelnega zaključka strehe iz pločevine, razvite širine 35 cm,  iz pocinkane barvane pločevine debeline 0,6mm, enake barve kot kritina, vključno z namestitvijo, zaključki, z vsemi prenosi, potrebnimi odri in ostalim materialom.</t>
  </si>
  <si>
    <t>B.I.14.</t>
  </si>
  <si>
    <t>Dobava, transport in montaža vetrne stenske obrobe iz pločevine, razvite širine 50 cm,  iz pocinkane barvane pločevine debeline 0,6mm, enake barve kot kritina, vključno z namestitvijo, zaključki, z vsemi prenosi, potrebnimi odri in ostalim materialom.</t>
  </si>
  <si>
    <t>B.I.15.</t>
  </si>
  <si>
    <t>Dobava, transport in montaža zaključne pločevine venca atike, razvite širine 50 cm,  iz pocinkane barvane pločevine debeline 0,6mm, enake barve kot kritina, vključno z namestitvijo, zaključki, z vsemi prenosi, potrebnimi odri in ostalim materialom.</t>
  </si>
  <si>
    <t>B.VI.4.</t>
  </si>
  <si>
    <t>B.VI.5.</t>
  </si>
  <si>
    <t>B.I.16.</t>
  </si>
  <si>
    <t xml:space="preserve">Strojni izkop gradbene jame za izvedbo AB temeljne plošče objekta debeline 20 cm, skupaj z izkopom pasovnih AB temeljev objekta, širine 40 in 50cm, ter globine 80cm, nasutja pod temeljno ploščo v debelini 30cm, izkop skupaj globine izkopa do 1,0 m, v zemljini III. kategorije s prenosom zemljine na začasno deponijo na zemljišču gradnje. </t>
  </si>
  <si>
    <t>A.II.4.</t>
  </si>
  <si>
    <t xml:space="preserve">Strojni izkop gradbene jame za izvedbo asfaltiranega dovoza s parkirišči, ter tlakovane poti okrog objekta, skupaj z izkopom nasutja pod povoznimi in tlakovanimi površinami, izkop skupaj globine izkopa do 0,5 m, v zemljini III. kategorije s prenosom zemljine na začasno deponijo na zemljišču gradnje. </t>
  </si>
  <si>
    <t>A.II.8.</t>
  </si>
  <si>
    <t>Predhodni pregled geomehanika pri izkopih za temeljno ploščo oziroma pasovne temelje mrliške vežice.</t>
  </si>
  <si>
    <r>
      <t xml:space="preserve">Strojni izkop - priprava terena za izvedbo predmetnega objekta,  z izkopom višine cca do 5,0 m </t>
    </r>
    <r>
      <rPr>
        <sz val="10.5"/>
        <rFont val="Arial"/>
        <family val="2"/>
        <charset val="238"/>
      </rPr>
      <t>(širina in dolžina predvidenega izkopa je cca 30m)</t>
    </r>
    <r>
      <rPr>
        <sz val="12"/>
        <rFont val="Arial"/>
        <family val="2"/>
        <charset val="238"/>
      </rPr>
      <t>, v zemljini III. kategorije s prenosom zemljine na začasno deponijo na zemljišču gradnje, z razgrinjanjem</t>
    </r>
  </si>
  <si>
    <t>Dobava gramoza - tamponski drobljenec (0-32 mm), za nasutje pod AB temeljno ploščo objekta debeline 20 cm, ter pod AB ploščo na terasi objekta, v debelini do 38 cm, z utrjevanjem v plasteh do primerne zbitosti tampona, komplet s položitivjo Geotekstila GE-DREN TIP 150g/m2.</t>
  </si>
  <si>
    <t>Naprava, dobava in vgradnja pritrdilnih ploščic špirovcev predmetnega objekta, dimenzij 26/20cm, vključno z sidranjem v nosilec, ter pritrjevnjem špirovcev, skladno z načrti gradbenih konstrukcij, komplet z vsemi pomožnimi deli in prenosi. (glej Detajl naleganja špirovca)</t>
  </si>
  <si>
    <t xml:space="preserve">Izvedba zračnega mostu - dobava, transport in montaža sekundarne kritine (kot npr. Tyvek folije) na deske ostrešja,  namestitev lesenih letev, vzdolžno na deske glavnega ostrešja (zračni most), dimenzij 8/5 cm, les II. kategorije in namestitev lesenih letev dimenzij 5/4 cm, prečno na vzdolžne letve, les II. kategorije, vključno z vsemi dvižnimi prenosi in vgradnim materialom. </t>
  </si>
  <si>
    <t xml:space="preserve">Dobava, transport, ter namestitev - deskanje betonske strehe zvonika, na izvedene vzdolžne Alu letve, z lesenimi deskami debeline 1,5 - 2 cm, vključno z vsemi dvižnimi prenosi in vgradnim materialom. </t>
  </si>
  <si>
    <r>
      <t>Dobava, transport in montaža vertikalnih odtočnih cevi fi8cm iz pocinkane barvane pločevine debeline 0,6mm,  enake barve kot kritina, vključno z namestitvenimi objemkami, koleni (4 kom), kotlički (4 kom), z vsemi prenosi, potrebnimi odri in ostalim materialom</t>
    </r>
    <r>
      <rPr>
        <sz val="10"/>
        <rFont val="Arial"/>
        <family val="2"/>
        <charset val="238"/>
      </rPr>
      <t>.</t>
    </r>
  </si>
  <si>
    <t>Izvedba ravne strehe, ter vsemi potrebnimi deli in prenosi, v naslednji sestavi:</t>
  </si>
  <si>
    <t>prodec 16-32, debeline 5 cm</t>
  </si>
  <si>
    <t>filc - 200g</t>
  </si>
  <si>
    <t xml:space="preserve">kritina, kot npr. Bauder FPO thermplan 1,8, oz. enakovredno, vključno u zaključkom atike </t>
  </si>
  <si>
    <t>Parna zapora</t>
  </si>
  <si>
    <t>Naklonski stiropor beton (šutonaga), v povprečni debelini 7 cm</t>
  </si>
  <si>
    <t>B.II.14.</t>
  </si>
  <si>
    <t>Popis materiala in del za mrliško vežico</t>
  </si>
  <si>
    <t>Poz.</t>
  </si>
  <si>
    <t>Naziv</t>
  </si>
  <si>
    <t>EM</t>
  </si>
  <si>
    <t>Količina</t>
  </si>
  <si>
    <t>Cena za enoto brez DDV</t>
  </si>
  <si>
    <t>Skupaj znesek brez DDV</t>
  </si>
  <si>
    <t>1.1 Razsvetljava</t>
  </si>
  <si>
    <t>Kabel NHXMH-J Cca s1 d2 a1 3x1,5 mm2 , položen v instalacijskih ceveh , komplet z  vezavo razvodnih doz</t>
  </si>
  <si>
    <t>m</t>
  </si>
  <si>
    <t>Kabel NHXMH-J Cca s1 d2 a1 4x1,5 mm2 , položen v instalacijskih ceveh oziroma na kabelske police, komplet z  vezavo razvodnih doz</t>
  </si>
  <si>
    <t>Zaščitna plastična gibljiva ozirom nadometna brezhalogenska  zaščitna cev po SIST EN 61386-22, mere po SIST EN 60423, ki  ne širi plamena, nizko dimna po DIN EN 61034-2,  zunanji preme 16 mm, položena pod omet ali v votlo steno., komplet z brezhalogenskimi dozami in pritrdilnim materialom</t>
  </si>
  <si>
    <t>Vgradno navadno stikalo, 10 A 250 V AC , skupaj z brezhalogensko vgradno dozo, okrasnim nastavljivim okvirjem,bele barve, odpornost na udarce IK07,z dodatno zaščito pred poškodbami in nedovoljenimi posegi.</t>
  </si>
  <si>
    <t>kpl</t>
  </si>
  <si>
    <t>Vgradno serijsko stikalo, 10 A 250 V AC , skupaj z brezhalogensko vgradno dozo, okrasnim nastavljivim okvirjem,bele barve, odpornost na udarce IK07,z dodatno zaščito pred poškodbami in nedovoljenimi posegi.</t>
  </si>
  <si>
    <t>Vgradno menjalno stikalo, 10 A 250 V AC , skupaj z brezhalogensko vgradno dozo, okrasnim nastavljivim okvirjem,bele barve, odpornost na udarce IK07,z dodatno zaščito pred poškodbami in nedovoljenimi posegi.</t>
  </si>
  <si>
    <t>Varnostna LED svetilka. SE - pripravni spoj. IP 65. Svetlobni tok 1100 lm. UV stabilna. 5 let garancije, 7W, kot  Formula LED LI-FE SE, oznaka Z1</t>
  </si>
  <si>
    <t>kos</t>
  </si>
  <si>
    <t xml:space="preserve">Zaprta LED svetilka. Primarni svetlobnotehnični pokrov: pokrov, material: PC, opalno. Izstop svetlobe: direktno sevajoče, primarna svetlobna karakteristika: simetrično. Z elektronsko krmilno enoto, nastavljivo v 3 stopnje za spreminjanje svetlobnega toka svetilke. Priključna moč 9 - 19 W. Svetlobni izkoristek 84 lm/W. Svetlobni tok 760 - 2.100 lm, barva svetlobe: 840, barvna temperatura: 4000K, predstikalna naprava: EVG, priklop na omrežje: 220..240V, AC, 50/60Hz, ohišje, premer 300 mm, zaščitna stopnja (celota): IP65, IK 10. Certifikacijski znak: CE, dopustna okoliška temperatura za notranje prostore: -20..+35°C. Življenjska doba: 50.000h. 5 let garancije. kot Trilux,  Limaro G2 WD1 20/14/10/ML-840ET IP65 Oznaka S4 </t>
  </si>
  <si>
    <t>Simetrično sevajoča LED svetilka. Moč 26 W, svetlobni tok 4200 lm. Prosojna optika PMMA oblikuje fiksno enoto, vsak z enim segmentom LED. S simetrično porazdelitvijo svetilnosti.. 840. EVG. Ra&gt;80. Svetlobni izkoristek 161 lm/W. Energijski razred A+. splošni indeks barvnega upodabljanja (CRI) Ra&gt; 80. Povprečna nazivna življenjska doba do 70.000 h. Dolžina 1474 mm. 5 let garancije. Barva ohišja RAL 9016. Certifikat CE;tokovna tračnica. Dolžine enodolžinska 1475 mm, fix 370. 7 polno ožičenje. Jeklena pločevina barvana v RAL 9016;    montažni pribor za direktno montažo na strop, čelna stranica tokovne tračnice, bela kot Trilux9002025273, 7651Fi DL 40-840 ET L150 01; Oznaka S1</t>
  </si>
  <si>
    <t>Zaprta LED svetilka. Primarni svetlobnotehnični pokrov: pokrov, material: PC, opalno. Izstop svetlobe: direktno sevajoče, primarna svetlobna karakteristika: simetrično. Z elektronsko krmilno enoto, nastavljivo v 3 stopnje za spreminjanje svetlobnega toka svetilke. Priključna moč 9 - 19 W. Svetlobni izkoristek 84 lm/W. Svetlobni tok 760 - 2.100 lm, barva svetlobe: 840, barvna temperatura: 4000K, predstikalna naprava: EVG, priklop na omrežje: 220..240V, AC, 50/60Hz, ohišje, premer 300 mm, zaščitna stopnja (celota): IP65, IK 10. Certifikacijski znak: CE, dopustna okoliška temperatura za notranje prostore: -20..+35°C. Življenjska doba: 50.000h. 5 let garancije. Z vgrajenim HF senzorjem gibanja. Domet do 8 m. Kot zaznavanja pribl. 120 °. Brezstopenjska prilagoditev od 20 do 100%. Čas zadrževanja 10 - 300 sekund. Prag svetlosti je brezstopenjsko nastavljiv od 5 do 1000 luksov. kot Trilux. 7585840, Limaro G2 WD1 20/14/10/ML-840ET IP65 + HFS. Oznaka S6</t>
  </si>
  <si>
    <t>Zaprta stenska LED svetilka. Izstopni svetlobni tok 1655 lm. Moč 19W, 840, 4000K. IP65. Ra &gt; 80. Svetlobni izkoristek 103 lm/W. Več kot 60 000 ur delovanja (L80/B10). Ohišje iz tlačenega aluminija prašno barvano v ral belo barvo.. 5LET garanciije. IK 06. ZR I. Odpornost na UV. IK 05. AA++. 5LET garanciije. Dolžina svetilke 606 mm, širina 100 in višina 100 mm.. EVG - elektronska predstikalna naprava. Ekstra širok asimetrični snop, Kot IN lighting 3100823, Quasar 60 M 19W 840 A7/EW White 4K. Oznaka S3</t>
  </si>
  <si>
    <t>Zaprta LED svetilka. Primarni svetlobnotehnični pokrov: pokrov, material: PC, opalno. Izstop svetlobe: direktno sevajoče, primarna svetlobna karakteristika: simetrično. Z elektronsko krmilno enoto, nastavljivo v 3 stopnje za spreminjanje svetlobnega toka svetilke. Priključna moč 9 - 19 W. Svetlobni izkoristek 84 lm/W. Svetlobni tok 760 - 2.100 lm, barva svetlobe: 840, barvna temperatura: 4000K, predstikalna naprava: EVG, priklop na omrežje: 220..240V, AC, 50/60Hz, ohišje, premer 300 mm, zaščitna stopnja (celota): IP65, IK 10. Certifikacijski znak: CE, dopustna okoliška temperatura za notranje prostore: -20..+35°C. Življenjska doba: 50.000h. 5 let garancije. kot Trilux. 7585740, Limaro G2 WD1 20/14/10/ML-840ET IP65.  Oznaka S5</t>
  </si>
  <si>
    <t>senzor gibanja,  IP44, domet senzorjado 12m,  višina montaže je 2.0m, gibanje zaznava v kotu 180°, čas nastavitve od 10 sekund do 15 minut, nastavitev občutljivosti 3-2000lux</t>
  </si>
  <si>
    <t>Skupaj inštalacija razsvetljave</t>
  </si>
  <si>
    <t>1.2 Inštalacija moči</t>
  </si>
  <si>
    <t>Kabel NHXMH-J Cca s1 d2 a1 3x2,5 mm2, položen v instalacijskih ceveh oziroma na kabelske police, komplet z  vezavo razvodnih doz</t>
  </si>
  <si>
    <t>Kabel NHXMH-J Cca s1 d2 a1 5x2,5 mm2 , položen v instalacijskih ceveh oziroma na kabelske police, komplet z  vezavo razvodnih doz</t>
  </si>
  <si>
    <t>Kabel NHXMH-J Cca s1 d2 a1 3x1,5 mm2 , položen v instalacijskih ceveh oziroma na kabelske police, komplet z  vezavo razvodnih doz</t>
  </si>
  <si>
    <t>Kabel NHXMH-J Cca s1 d2 a1 5x10 mm2, položen v instalacijskih ceveh oziroma na kabelske police, komplet z  vezavo razvodnih doz</t>
  </si>
  <si>
    <t>5</t>
  </si>
  <si>
    <t>Zaščitna plastična gibljiva ozirom nadometna brezhalogenska  zaščitna cev po SIST EN 61386-22, mere po SIST EN 60423, ki  ne širi plamena, nizko dimna po DIN EN 61034-2,  zunanji preme 20 mm, položena pod omet ali v votlo steno., komplet z brezhalogenskimi dozami in pritrdilnim materialom</t>
  </si>
  <si>
    <t>6</t>
  </si>
  <si>
    <t xml:space="preserve">Enofazna podometna vtičnica, z zaščitnim kontaktom, 250V, 16A, zaščito pred dotikom, vključno z dozo, okrasnim okvirjem,bele barve, odpornost na udarce IK07, z dodatno zaščito pred poškodbami in nedovoljenimi posegi.
</t>
  </si>
  <si>
    <t>7</t>
  </si>
  <si>
    <t xml:space="preserve">Enofazna podometna vtičnica s pokrovom, z zaščitnim kontaktom, 250V, 16A, zaščito pred dotikom, vključno z dozo, okrasnim okvirjem,bele barve, odpornost na udarce IK07, z dodatno zaščito pred poškodbami in nedovoljenimi posegi.
</t>
  </si>
  <si>
    <t>9</t>
  </si>
  <si>
    <t>Fiksni priklop za trifazni porabnik, vključno z dozo, okrasnim in nosilnim okvirjem bele barve, odpornost na udarce IK07, z dodatno zaščito pred poškodbami in nedovoljenimi posegi.</t>
  </si>
  <si>
    <t>11</t>
  </si>
  <si>
    <t>Priklop  zunanje enote klimatske naprave na izvor električnega napajanja do funkcionalnega delovanja</t>
  </si>
  <si>
    <t>12</t>
  </si>
  <si>
    <t xml:space="preserve">Priklop notranje enote klimatske naprave do funkcionalnega delovanja </t>
  </si>
  <si>
    <t>13</t>
  </si>
  <si>
    <t>Priklop trifaznih porabnikov na izvor električnega napajanja do funkcionalnega delovanja</t>
  </si>
  <si>
    <t>14</t>
  </si>
  <si>
    <t>Priklop enofaznih porabnikov na izvor električnega napajanja do funkcionalnega delovanja</t>
  </si>
  <si>
    <t>15</t>
  </si>
  <si>
    <r>
      <t>Izvedba ozemljitev s kablom H07V-K 16mm</t>
    </r>
    <r>
      <rPr>
        <vertAlign val="superscript"/>
        <sz val="9"/>
        <rFont val="Arial"/>
        <family val="2"/>
        <charset val="238"/>
      </rPr>
      <t>2</t>
    </r>
    <r>
      <rPr>
        <sz val="9"/>
        <rFont val="Arial"/>
        <family val="2"/>
        <charset val="238"/>
      </rPr>
      <t>,  komplet z materialom</t>
    </r>
  </si>
  <si>
    <t>16</t>
  </si>
  <si>
    <t>Električni radiator 800W kot BEHA P8 - 400 mm, 800 W</t>
  </si>
  <si>
    <t>17</t>
  </si>
  <si>
    <t>Električni radiator 400W kot BEHA P4 - 400 mm, 400 W</t>
  </si>
  <si>
    <t>18</t>
  </si>
  <si>
    <t>Električni radiator 1000W kot BEHA P10 - 400 mm, 1000 W</t>
  </si>
  <si>
    <t>19</t>
  </si>
  <si>
    <t>Električni radiator 1500W kot BEHA P15 - 400 mm, 1500 W</t>
  </si>
  <si>
    <t>20</t>
  </si>
  <si>
    <t>Električni radiator 2000W kot BEHA P20 - 400 mm, 2000 W</t>
  </si>
  <si>
    <t>21</t>
  </si>
  <si>
    <t xml:space="preserve">Doza za dodatno izenačevanje potencialov DIP z ozemljitveno zbiralko </t>
  </si>
  <si>
    <t>Stikalni blok R-P, podometni, ETI ERP18-5 001101216  podometna petvrstna razdelilna omarica, pokrivna plošča-panel: plastična z izrezi za 12+2 1-modulnih elementov, “Slim” dizajn in s sledečo opremo:</t>
  </si>
  <si>
    <t>-</t>
  </si>
  <si>
    <t>prenapetostna zaščita razreda II v skladu z IEC 61643-11</t>
  </si>
  <si>
    <t>PZH II V3+1/275/50    In(8/20) = 20kA  HERMI</t>
  </si>
  <si>
    <t>zaščitno stikao RCCB 40/0,03 A, 2p, 10kA, tip AC EN61008</t>
  </si>
  <si>
    <t>instalacijski odklopniki v skladu z EN60898, EN60947-2:</t>
  </si>
  <si>
    <t xml:space="preserve">    B10A, 1p, 10kA</t>
  </si>
  <si>
    <t xml:space="preserve">    C16A, 1p, 10kA</t>
  </si>
  <si>
    <t xml:space="preserve">    C16A, 3p, 10kA</t>
  </si>
  <si>
    <t>vrstne sponke</t>
  </si>
  <si>
    <t>Ostali drobni montažni in vijačni material (instalacijski kanali, vodniki, končnice, izolacijske blende, napisne tablice).</t>
  </si>
  <si>
    <t xml:space="preserve"> </t>
  </si>
  <si>
    <t>Skupaj inštalacija moči</t>
  </si>
  <si>
    <t>1.3 Strelovod</t>
  </si>
  <si>
    <t xml:space="preserve">Dobava in montaža strešnega nosilnega elementa  iz nerjavečega jekla za pritrjevanje strelovodnega vodnika AH1 Al fi 8 mm na pločevinasto trapezno kritino oziroma na pločevinasto kapo atike. 
Kot SON16 (Rf-K)Proizvajalec HERMI
</t>
  </si>
  <si>
    <r>
      <t>Dobava in montaža zidnega nosilnega elementa</t>
    </r>
    <r>
      <rPr>
        <b/>
        <sz val="9"/>
        <rFont val="Arial"/>
        <family val="2"/>
        <charset val="238"/>
      </rPr>
      <t xml:space="preserve"> </t>
    </r>
    <r>
      <rPr>
        <sz val="9"/>
        <rFont val="Arial"/>
        <family val="2"/>
        <charset val="238"/>
      </rPr>
      <t xml:space="preserve"> za pritrjevanje strelovodnega vodnika AH1 fi 8 mm na votle stene z izolacijo do 100 mm, z vijakom 160 mm in PVC vložkom fi10 mm 
 kot ZON01 Rf-VProizvajalec HERMI
</t>
    </r>
  </si>
  <si>
    <t xml:space="preserve">Dobava in montaža mehanske vertikalne zaščite dolžine l = 1,5 m za zaščito zemljevodov. Primerna za nameščanje strelovodnega vodnika na votle stene z izolacijo do 100 mm, skupaj z nosilcema, vijakoma 160 mm in PVC vložkoma fi 10 mm. Zaščita je sestavljena iz 1x VZ vertikalna zaščita gola + 2x VZ nosilec 01.
kot VZ01 (Rf) HERMI
</t>
  </si>
  <si>
    <t xml:space="preserve">Dobava in montaža merilne sponke   za izdelavo merilnega spoja med strelovodnim vodnikom AH1 in ozemljilnim trakom. 
Kot KON02 (Rf-V) Proizvajalec HERMI
</t>
  </si>
  <si>
    <t xml:space="preserve">Dobava in montaža sponke iz nerjavečega jekla za medsebojno spajanje/podaljševanje okroglih strelovodnih vodnikov. 
Kot KON04 A SIMPLE (Rf-V)Proizvajalec HERMI
</t>
  </si>
  <si>
    <t xml:space="preserve">Dobava in montaža kontaktne sponke  iz nerjavečega jekla za izvedbo kontaktnih spojev med strelovodnim vodnikom AH1 Al fi 8mm in pločevinastimi deli. 
Kot KON05 (Rf-V)Proizvajalec HERMI
</t>
  </si>
  <si>
    <r>
      <t>Dobava in montaža žlebne sponke</t>
    </r>
    <r>
      <rPr>
        <b/>
        <sz val="9"/>
        <rFont val="Arial"/>
        <family val="2"/>
        <charset val="238"/>
      </rPr>
      <t xml:space="preserve">  </t>
    </r>
    <r>
      <rPr>
        <sz val="9"/>
        <rFont val="Arial"/>
        <family val="2"/>
        <charset val="238"/>
      </rPr>
      <t xml:space="preserve"> za izdelavo spojev med strelovodnim vodnikom in žlebnim koritom. 
Kot KON06 (Rf-V)Proizvajalec HERMI
</t>
    </r>
  </si>
  <si>
    <t xml:space="preserve">Dobava in montaža oznak merilnih mest 
 Kot MŠ (Rf-V). Proizvajalec HERMI
</t>
  </si>
  <si>
    <t xml:space="preserve">Dobava in montaža sponke  iz nerjavečega jekla za izvedbo spojev med ploščatim strelovodnim vodniki. 
Kot KON01 (Rf-V)Proizvajalec HERMI
</t>
  </si>
  <si>
    <t xml:space="preserve">Dobava in montaža sponke  iz jekla za izvedbo spojev med ploščatimi strelovodnimi vodniki do širine 40 mm ter armaturo temeljev do fi 20 mm v betonu. 
Kot KON09 Proizvajalec HERMI
</t>
  </si>
  <si>
    <r>
      <t xml:space="preserve">Dobava in montaža ploščatega vodnika </t>
    </r>
    <r>
      <rPr>
        <b/>
        <sz val="9"/>
        <rFont val="Arial"/>
        <family val="2"/>
        <charset val="238"/>
      </rPr>
      <t xml:space="preserve"> 30x3,5 </t>
    </r>
    <r>
      <rPr>
        <sz val="9"/>
        <rFont val="Arial"/>
        <family val="2"/>
        <charset val="238"/>
      </rPr>
      <t>mm iz nerjavečega jekla 30x3,5 mm za izvedbo ozemljitvene instalacije. 
Kot RH1*H2 30x3,5Proizvajalec HERMI</t>
    </r>
  </si>
  <si>
    <t>Meritve strelovodne napeljave z izdajo poročila in merilnih protokolov</t>
  </si>
  <si>
    <t>Skupaj strelovod</t>
  </si>
  <si>
    <t xml:space="preserve">1.4 NN dovod in razvod </t>
  </si>
  <si>
    <t>1</t>
  </si>
  <si>
    <t>Kabel NAYY-J 4x70+1,5 mm2 , položen  v zaščitni cevi v zemlji, komplet z dobavo in montažo</t>
  </si>
  <si>
    <t>2</t>
  </si>
  <si>
    <t>Zaščitna plastična, gibljiva samougasna (RF) rebrasta cev za vgradnjo v zemljo   fi = 75mm, komplet s polaganjem</t>
  </si>
  <si>
    <r>
      <t xml:space="preserve">Dobava in montaža ploščatega vodnika </t>
    </r>
    <r>
      <rPr>
        <b/>
        <sz val="9"/>
        <rFont val="Arial"/>
        <family val="2"/>
        <charset val="238"/>
      </rPr>
      <t>RH1</t>
    </r>
    <r>
      <rPr>
        <sz val="9"/>
        <rFont val="Arial"/>
        <family val="2"/>
        <charset val="238"/>
      </rPr>
      <t xml:space="preserve"> 30x3,5 mm iz nerjavečega jekla 30x3,5 mm za izvedbo ozemljitvene stebrov in instalacije. Proizvajalec HERMI</t>
    </r>
  </si>
  <si>
    <t>4</t>
  </si>
  <si>
    <t>Kabel NYY-J 5x10mm2 , položen  v zaščitni cevi v zemlji, komplet z dobavo in montažo</t>
  </si>
  <si>
    <t>Izop in zasip kabelskega jarka z utrjevanjem širine 40cm in globine 80cm</t>
  </si>
  <si>
    <t>Priklop kabla NYY-J 5x¸10mm2  v  PMO</t>
  </si>
  <si>
    <t xml:space="preserve">dobava in momtaža prostostoječe merilne omarice za zunano montažo z  naslednjo vsebino:                                                 </t>
  </si>
  <si>
    <t>tipska merilna omarica iz polikarbonata dimenzij 945x460x200 plastičnim podstavkom dimenzij 1020x492x212, tritočkovno zapiranje, opremljena s stekli za odčitavanje kot tip - PMOT-2K/PS;  IP54. Kompletno opremljena in preskušena. Pred izvedbo pridobiti soglasje elektro distribucije!</t>
  </si>
  <si>
    <t>Varovalčni ločilnik HVL00 3p</t>
  </si>
  <si>
    <t>Plošča za montažo števca</t>
  </si>
  <si>
    <t>Varovalni vložki, velikosti NV00:  25A</t>
  </si>
  <si>
    <t>Ničelna sponka PK1/0</t>
  </si>
  <si>
    <t xml:space="preserve">el. trifazni števec delovne energije kl 2 (3x230/400V, 5-85A)                                                         </t>
  </si>
  <si>
    <t xml:space="preserve">priklop energetskega kabla s kabelskimi čevlji NAYY-J 4x35+2,5mm2                             </t>
  </si>
  <si>
    <t xml:space="preserve">priklop Energetskega kabla s kabelskimi čevlji NYY 5x10mm2                                               </t>
  </si>
  <si>
    <r>
      <t xml:space="preserve">Dobava in montaža prenapetostnih odvodnikov I.+II. stopnje tipa </t>
    </r>
    <r>
      <rPr>
        <b/>
        <sz val="8"/>
        <rFont val="Arial"/>
        <family val="2"/>
        <charset val="238"/>
      </rPr>
      <t xml:space="preserve">PZH R1 275/12,5/3,1 </t>
    </r>
    <r>
      <rPr>
        <sz val="8"/>
        <rFont val="Arial"/>
        <family val="2"/>
        <charset val="238"/>
      </rPr>
      <t>kataloška številka: 77 10 063 za vgradnjo v priključno merilno omarico v kompletu z drobnim instalacijskim materialom za montažo prenapetostnih odvodnikov. Proizvajalec HERMI</t>
    </r>
  </si>
  <si>
    <t xml:space="preserve">vrstne sponke VSU 70mm2                      </t>
  </si>
  <si>
    <t xml:space="preserve">drobni montažni material (napisne plošČice, enopolna shema, ožičenje, vrstne sponkem plastični kanali, atesti, navodila in podobno                                       </t>
  </si>
  <si>
    <t xml:space="preserve">ključavnica distribucije                               </t>
  </si>
  <si>
    <t>Izvedba odklopa in ponovnega priklopa kabla v delu omare Elektro Maribor in na omrežju, komplet s potrebnim materialom</t>
  </si>
  <si>
    <t>10</t>
  </si>
  <si>
    <t>Pregled in izdelava ustreznih meritev in izdelava merilnega protokola in vnos v kataster komunalnih vodov</t>
  </si>
  <si>
    <t xml:space="preserve">Skupaj NN dovod in razvod </t>
  </si>
  <si>
    <t>1.5 Zaključna dela</t>
  </si>
  <si>
    <t>Vnos v kataster komunalnih vodov</t>
  </si>
  <si>
    <t xml:space="preserve">Pregled in izdelava ustreznih meritev in izdelava merilnega protokola </t>
  </si>
  <si>
    <t>3</t>
  </si>
  <si>
    <t xml:space="preserve">Pregled in izdelava ustreznih meritev in izdelava merilnega protokola varnostne razsvetljave </t>
  </si>
  <si>
    <t>Izdelava projekta izvedenih del PID</t>
  </si>
  <si>
    <t>Skupaj zaključna dela</t>
  </si>
  <si>
    <t>Rekapitulacija mrliška vežica:</t>
  </si>
  <si>
    <t xml:space="preserve"> 1.1</t>
  </si>
  <si>
    <t>Razsvetljava</t>
  </si>
  <si>
    <t xml:space="preserve"> 1.2</t>
  </si>
  <si>
    <t>Inštalacija moči</t>
  </si>
  <si>
    <t xml:space="preserve"> 1.3</t>
  </si>
  <si>
    <t>Strelovod</t>
  </si>
  <si>
    <t xml:space="preserve"> 1.4</t>
  </si>
  <si>
    <t>NN dovod in razvod</t>
  </si>
  <si>
    <t xml:space="preserve"> 1.5</t>
  </si>
  <si>
    <t>Zaključna dela</t>
  </si>
  <si>
    <t xml:space="preserve">                           Skupaj brez DDV</t>
  </si>
  <si>
    <t xml:space="preserve">                           DDV 22%</t>
  </si>
  <si>
    <t xml:space="preserve">                           Skupaj  z DDV</t>
  </si>
  <si>
    <r>
      <t xml:space="preserve">Dobava in montaža okroglega aluminijastega strelovodnega vodnika </t>
    </r>
    <r>
      <rPr>
        <b/>
        <sz val="9"/>
        <rFont val="Arial"/>
        <family val="2"/>
        <charset val="238"/>
      </rPr>
      <t>AH1 Al fi 8mm</t>
    </r>
    <r>
      <rPr>
        <sz val="9"/>
        <rFont val="Arial"/>
        <family val="2"/>
        <charset val="238"/>
      </rPr>
      <t xml:space="preserve"> na tipske strelovodne nosilne elemente. 
Kot Proizvajalec HERMI
</t>
    </r>
  </si>
  <si>
    <t>POPIS  STROJNE OPREME  IN DEL vežica Negova</t>
  </si>
  <si>
    <t>A.</t>
  </si>
  <si>
    <t>PREZRAČEVANJE IN KLIMATIZACIJA</t>
  </si>
  <si>
    <t>1.</t>
  </si>
  <si>
    <t xml:space="preserve">Dobava in montaža prezračevalnih okroglih kanalov iz pocinkane pločevine z fazonskimi komadi vključno spojni ter obešalni material (kot Sikla ali Hilti) </t>
  </si>
  <si>
    <t>fi125  izolirani z sintetičnim kavčukom d=13mm</t>
  </si>
  <si>
    <t>2.</t>
  </si>
  <si>
    <t xml:space="preserve">Dobava in montaža reverzibilne multi  split klimatske naprave </t>
  </si>
  <si>
    <t>notranja enota</t>
  </si>
  <si>
    <t>Pel=0,026 kW</t>
  </si>
  <si>
    <t>odgovarja klimatska naprava:</t>
  </si>
  <si>
    <t>Mitsubishi MSZ - AP35VG</t>
  </si>
  <si>
    <t>vklučno z:</t>
  </si>
  <si>
    <t>*kompletno regulacijo ter daljinskim upravljalcem</t>
  </si>
  <si>
    <t>3.</t>
  </si>
  <si>
    <t>Zunanja enota klimatske naprave kot Mitsubishi MXZ -2F53VF</t>
  </si>
  <si>
    <t>Qhl/og=3,5/4,6kW</t>
  </si>
  <si>
    <t>hl. sredstvo: R410A</t>
  </si>
  <si>
    <t>*vključno izolirane povezovalne cevi Cu12x1 in Cu18x1. Izolacija Armaflex AC 19mm do notranje enote 15m</t>
  </si>
  <si>
    <t>*vključno z izdelavo prebojev skozi steno 2x50mm</t>
  </si>
  <si>
    <t>vključeno</t>
  </si>
  <si>
    <t>4.</t>
  </si>
  <si>
    <t>Odvodni ventilator CATA B-10 , vključno spojni in tesnilni material.</t>
  </si>
  <si>
    <t>lmax=60m3/h</t>
  </si>
  <si>
    <t>Pel=15W</t>
  </si>
  <si>
    <t>U=230V/50Hz</t>
  </si>
  <si>
    <t>5.</t>
  </si>
  <si>
    <t>Zunanja zaščitna rešetka fi100 bela , vključno spojni in tesnilni material.</t>
  </si>
  <si>
    <t>6.</t>
  </si>
  <si>
    <t>Dobava in montaža tipskega strešnega elementa fi100 za izpuh od nape skozi streho objekta na prosto, vključno spojni in tesnilni material, ter krovsko obdelani prehod skozi streho.</t>
  </si>
  <si>
    <t>7.</t>
  </si>
  <si>
    <t>OSTALA  POTREBNA  DELA vezana na instalacije prezračevanja</t>
  </si>
  <si>
    <t xml:space="preserve">Pripravljalna dela in zarisovanje   </t>
  </si>
  <si>
    <t>Izdelava prebojev, zatesnitev in obdelava</t>
  </si>
  <si>
    <t>Transportni stroški in zavarovanje gradbišča</t>
  </si>
  <si>
    <t>Poizkusno obratovanje in poučitev z zapisniki</t>
  </si>
  <si>
    <t xml:space="preserve">Predaja certifikatov in izjav </t>
  </si>
  <si>
    <t>Predaja garancijskih listov, poučitev posluževalcev in kvalitetni prevzem</t>
  </si>
  <si>
    <t>B.</t>
  </si>
  <si>
    <t>NOTRANJA VODOVOD IN KANALIZACIJA</t>
  </si>
  <si>
    <t>SANITARNA OPREMA in PRIBOR</t>
  </si>
  <si>
    <t>UMIVALNIK</t>
  </si>
  <si>
    <r>
      <t xml:space="preserve">Dobava in montaža umivalnika, velikosti 450 x 300 mm, iz sanitarnega porcelana, za enoročno armaturo, bele barve, vključno ves potrebni pritrditveni material za pritrditev na steno. Proizvod Hatria ali podobno, srednji cenovni razred. </t>
    </r>
    <r>
      <rPr>
        <b/>
        <sz val="8"/>
        <rFont val="Arial CE"/>
        <charset val="238"/>
      </rPr>
      <t>Pred naročilom je potrebno pridobiti soglasje od investitorja glede oblike in točnega tipa.</t>
    </r>
  </si>
  <si>
    <r>
      <t xml:space="preserve">Dobava in montaža pomivalnega korita, velikosti 800 x 500 mm, iz nerjaveče pločevine, za enoročno armaturo, vključno ves potrebni pritrditveni material za pritrditev v delovno polico, srednji cenovni razred. </t>
    </r>
    <r>
      <rPr>
        <b/>
        <sz val="8"/>
        <rFont val="Arial CE"/>
        <charset val="238"/>
      </rPr>
      <t>Pred naročilom je potrebno pridobiti soglasje od investitorja glede oblike in točnega tipa.</t>
    </r>
  </si>
  <si>
    <t>Dobava in montaža KOTNIH VENTILOV, DN15, z nastavkom, ki omogoča ročno zapiranje in odpiranje, iz medi, pokroman, vključno rozeta, pritrdilni in tesnilni material.</t>
  </si>
  <si>
    <t>Dobava in montaža odtočnega sifona s protismradno zaporo, za umivalnik, kovinski, pokromano, vključno pritrdilni in tesnilni material.</t>
  </si>
  <si>
    <t>Dobava in montaža odtočnega sifona s protismradno zaporo, za pralni stroj, kovinski, pokromano, vključno pritrdilni in tesnilni material.</t>
  </si>
  <si>
    <r>
      <t xml:space="preserve">Dobava in montaža ENOROČNE MEŠALNE BATERIJE za montažo na umivalnik, pokromana, pretočni razred IA (maks. pretok 13,0 l/min), po DIN 52218, z ročico, perlatorjem in možnostjo omejitve pretoka, vključno priključki do kotnih ventilov, tesnilni in pritrdilni material. Srednji cenovni razred. </t>
    </r>
    <r>
      <rPr>
        <b/>
        <sz val="8"/>
        <rFont val="Arial CE"/>
        <charset val="238"/>
      </rPr>
      <t>Pred naročilom je potrebno pridobiti soglasje od investitorja glede oblike in točnega tipa.</t>
    </r>
  </si>
  <si>
    <r>
      <t xml:space="preserve">Dobava in montaža mešalne baterija za pom. korito za vgradnjo v steno z gibljivim izlivom s perlatorjem, trdimi priključnimi cevmi ter kotnima reg. ventiloma, vključno priključki do kotnih ventilov, tesnilni in pritrdilni material. Srednji cenovni razred. </t>
    </r>
    <r>
      <rPr>
        <b/>
        <sz val="8"/>
        <rFont val="Arial CE"/>
        <charset val="238"/>
      </rPr>
      <t>Pred naročilom je potrebno pridobiti soglasje od investitorja glede oblike in točnega tipa.</t>
    </r>
  </si>
  <si>
    <t xml:space="preserve">STRANIŠČE (WC) </t>
  </si>
  <si>
    <t>8.</t>
  </si>
  <si>
    <r>
      <t>Dobava in montaža WC ŠKOLJKE, za podometni kotliček, iz sanitarnega porcelana, viseča izvedba, bele barve, za kotliček volumna 6-9 litrov, pritrditev na steno z izpustom na steni. Srednji cenovni razred.</t>
    </r>
    <r>
      <rPr>
        <b/>
        <sz val="8"/>
        <rFont val="Arial CE"/>
        <charset val="238"/>
      </rPr>
      <t xml:space="preserve"> Pred naročilom je potrebno pridobiti soglasje od investitorja glede oblike in točnega tipa.</t>
    </r>
  </si>
  <si>
    <t>9.</t>
  </si>
  <si>
    <t>Dobava in montaža PODOMETNEGA WC KOTLIČKA z dvokoličinsko splakovalno tehniko, za montažo na steno, s kotličkom 6-9 litrov po DIN 19542, zaščitenim proti rosenju, s kotnim ventilom, za posluževanje od spredaj, vključno stenska pritrditev, tesnilni in montažni material, priključnim komadom za WC, z atestom. DUOFIX, proizvod Geberit ali podobno</t>
  </si>
  <si>
    <t>10.</t>
  </si>
  <si>
    <t>Dobava in montaža POKROVA WC ŠKOLJKE, vključno deska in pokrov, iz kvalitetne plastike ali plastificiranega lesa, pritrdilni vijaki iz Cr-Ni jekla.</t>
  </si>
  <si>
    <t>11.</t>
  </si>
  <si>
    <t>Dobava in montaža KOTNEGA VENTILA, DN15, z nastavkom, ki omogoča ročno zapiranje in odpiranje, iz medi, pokroman, vključno rozeta, spojni in tesnilni material.</t>
  </si>
  <si>
    <t>PISOARJI</t>
  </si>
  <si>
    <t>12.</t>
  </si>
  <si>
    <r>
      <t xml:space="preserve">Dobava in montaža PISOARNE ŠKOLJKE iz sanitarnega porcelana, za stensko montažo, dovod in odvod prekrita z blendo, s sifonom, za vgradnjo elektronike na približevanje, bele barve, vključno pritrdilni material. Geberit ali podobno. </t>
    </r>
    <r>
      <rPr>
        <b/>
        <sz val="8"/>
        <rFont val="Arial CE"/>
        <charset val="238"/>
      </rPr>
      <t>Pred naročilom je potrebno pridobiti soglasje od investitorja in arhitekta glede oblike in točnega tipa.</t>
    </r>
  </si>
  <si>
    <t>13.</t>
  </si>
  <si>
    <t>Dobava in montaža PODKONSTRUKCIJE ZA MONTAŽO STENSKEGA PISOARJA, za montažo v ali na steno, samonosna, za vgradnjo elektronike na infra-rdeče žarke s funkcijo približevanja, vključno talna in stenska pritrditev, tesnilni in montažni material, protihrupna zaščita po DIN 4109, z atestom. Geberit ali podobno</t>
  </si>
  <si>
    <t>14.</t>
  </si>
  <si>
    <t xml:space="preserve">Dobava in montaža BREZKONTAKTNE ELEKTRONSKO KRMILJENE NAPRAVA ZA SPLAKOVANJE PISOARJEV, NA INFRA-RDEČE ŽARKE, s funkcijo približevanja, za pisoarje, vključno stenski pokrov iz nerjavnega jekla, mat brušeno, z magnetnim ventilom DN15 in zapornim ventilom, napetost 12V/50Hz, hrupnost iztoka po DIN 4109 grupa 1, z atestom, možnost nastavitve dolžine trajanja izpiranja. </t>
  </si>
  <si>
    <t>15.</t>
  </si>
  <si>
    <t>16.</t>
  </si>
  <si>
    <t>Dobava in montaža plastičnega SIFONSKEGA PRIKLJUČKA ZA PISOAR, 2 x DN50, bela barva, vključno pritrdilni, spojni in tesnilni material</t>
  </si>
  <si>
    <t>VODOVOD</t>
  </si>
  <si>
    <t>17.</t>
  </si>
  <si>
    <t>Dobava in montaža trislojnih cevi za hladno sanitarno vodo (po standardu DVGW DW-8236 AT 2301) ali plastičnih cevi po standardu DIN 8077 vstavljenih v armaflex AC izolacijo debeline 6 mm (po standardu DVGW DW-8236 AT 2301), vključno fazonski kosi, spojni in pritrdilni material, podometna in nadometna montaža. (loki, prirobnice, priključki na armature, prehodni kosi, oblikovni in povezovalni kosi, kompenzatorji, podaljški, pritrditve cevi, tesnilni, vezni in obešalni material). Cevi obešene pod stropom se položijo na nosilne žlebičke, da ne pride do povešanja cevi. Proizvod Geberit Mepla ali podobno</t>
  </si>
  <si>
    <t>fi 15     (20X2,5)</t>
  </si>
  <si>
    <t>fi 20     (26X3,0)</t>
  </si>
  <si>
    <t>18.</t>
  </si>
  <si>
    <t>Dobava in montaža trislojnih cevi za toplo sanitarno vodo (po standardu DVGW DW-8236 AT 2301) ali plastičnih cevi po standardu DIN 8077 vstavljenih v  izolacijo iz sintetičnega kavčuka, lamda 0,037  (po standardu DVGW DW-8236 AT 2301), vključno fazonski kosi, spojni in pritrdilni material, podometna in nadometna montaža. (loki, prirobnice, priključki na armature, prehodni kosi, oblikovni in povezovalni kosi, kompenzatorji, podaljški, pritrditve cevi, tesnilni, vezni in obešalni material). Cevi obešene pod stropom se položijo na nosilne žlebičke, da ne pride do povešanja cevi. Proizvod Geberit, Unipipe Titan Kamnik ali podobno.</t>
  </si>
  <si>
    <t xml:space="preserve">fi 15     (20X2,25) </t>
  </si>
  <si>
    <t>19.</t>
  </si>
  <si>
    <t>Dobava in montaža podpultni el. bojler kot Gorenje TIKI</t>
  </si>
  <si>
    <t>V=5l/Pel=2kW</t>
  </si>
  <si>
    <t>KANALIZACIJA</t>
  </si>
  <si>
    <t>20.</t>
  </si>
  <si>
    <t>Plastične odtočne cevi za odpadno vodo iz PVC,  s koleni, odcepi, priključnimi kosi in čistilnimi komadi, s spojnim, tesnilnim in pritrdilnim materialom.</t>
  </si>
  <si>
    <t>d32 - položene v tlaku</t>
  </si>
  <si>
    <t>m0</t>
  </si>
  <si>
    <t>d56 - položene v tlaku</t>
  </si>
  <si>
    <t>m1</t>
  </si>
  <si>
    <t>d75 - položene pod ploščo in odduh</t>
  </si>
  <si>
    <t>d110 - položene pod ploščo in vertikale</t>
  </si>
  <si>
    <t>21.</t>
  </si>
  <si>
    <t xml:space="preserve">Izvedba kanalizacijskega odduha, </t>
  </si>
  <si>
    <t>*vključno z zaključno strešno kapo ter strešno obrobo - postavka pod A - Prezračevanje</t>
  </si>
  <si>
    <t>pl</t>
  </si>
  <si>
    <t>22.</t>
  </si>
  <si>
    <t>OSTALA  POTREBNA  DELA vezana na vodovod in kanalizacijo</t>
  </si>
  <si>
    <t>Pripravljalna dela, zarisovanje in zaključna dela.</t>
  </si>
  <si>
    <t>Tlačni preiskusi vodovoda, tesnostni preiskusi kanalizacij</t>
  </si>
  <si>
    <t>Izdelava napisnih tablic in označbe opreme in cevi ter izdelava obratovalne sheme</t>
  </si>
  <si>
    <t>Poučitev uporabnika z zapisnikom</t>
  </si>
  <si>
    <t>Klorni šok in izpiranje</t>
  </si>
  <si>
    <t>Preizkusni pogon z regulacijo armatur.</t>
  </si>
  <si>
    <t>Transportni in ostali splošni stroški.</t>
  </si>
  <si>
    <t>C.</t>
  </si>
  <si>
    <t xml:space="preserve">ZUNANJA VODOVOD IN KANALIZACIJA </t>
  </si>
  <si>
    <t>Dobava in montaža revizijskih kanalizacijskih jaškov - plastičnih s pokrovom premera 500 mm, primeren za vkopanje v zemljo Montaža na posteljo iz mivke. Vključno montaža in zasip.</t>
  </si>
  <si>
    <t>Polietilenske cevi visoke gostote PE100 po SIST ISO 4427 IN SIST EN12201</t>
  </si>
  <si>
    <t>tlačni razred NP 16</t>
  </si>
  <si>
    <t>Dxd=d32x3/PN16</t>
  </si>
  <si>
    <t xml:space="preserve">*vključno z izkopom in zakopom cevi na 1,3 m globine. </t>
  </si>
  <si>
    <t>Vkopane plastične odtočne cevi za odpadno vodo iz PVC,  s koleni, odcepi, priključnimi kosi in čistilnimi komadi, s spojnim, tesnilnim in pritrdilnim materialom.</t>
  </si>
  <si>
    <t>d110</t>
  </si>
  <si>
    <r>
      <t xml:space="preserve">Navezava cevi PEHD d25 na vodomerni jašek vodovoda vključno spojnim, tesnilnim in pritrdilnim materialom. </t>
    </r>
    <r>
      <rPr>
        <b/>
        <sz val="8"/>
        <rFont val="Arial CE"/>
        <charset val="238"/>
      </rPr>
      <t>Vodomerni jašek  predmet koncesionarja!</t>
    </r>
  </si>
  <si>
    <r>
      <t xml:space="preserve">PEHD vključno zobate prirobnice </t>
    </r>
    <r>
      <rPr>
        <i/>
        <sz val="8"/>
        <rFont val="Arial"/>
        <family val="2"/>
        <charset val="238"/>
      </rPr>
      <t>(kot Minerva ali podobno)</t>
    </r>
  </si>
  <si>
    <t>Cene brez DDV</t>
  </si>
  <si>
    <t>REKAPITULACIJA  INVESTICIJE STROJNIH INSTALACIJ vežica Negova</t>
  </si>
  <si>
    <t>EUR</t>
  </si>
  <si>
    <t>A</t>
  </si>
  <si>
    <t>B</t>
  </si>
  <si>
    <t>C</t>
  </si>
  <si>
    <t>Skupno</t>
  </si>
  <si>
    <t>DDV</t>
  </si>
  <si>
    <t>Skupaj z DDV</t>
  </si>
  <si>
    <t>Rekapitulacija mrliška vežica Negova:</t>
  </si>
  <si>
    <t xml:space="preserve">GRADBENO - OBRTNIŠKA DELA </t>
  </si>
  <si>
    <t>ELEKTRO INŠTALACIJSKA DELA</t>
  </si>
  <si>
    <t>STROJNI INŠTALACIJSKA DELA</t>
  </si>
  <si>
    <t xml:space="preserve">          Skupaj brez DDV</t>
  </si>
  <si>
    <t>Izdelava nevezane nosilne plasti enakomerno zrnatega drobljenca iz kamnine (KD 32) v debelini  25 cm,  komplet s položitivjo Geotekstila GE-DREN TIP 150g/m2.</t>
  </si>
  <si>
    <t xml:space="preserve">Izdelava nevezane nosilne plasti enakomerno zrnatega drobljenca iz kamnine (KD 60) v povprečni debelini 20 cm. </t>
  </si>
  <si>
    <t xml:space="preserve">Valjanje in fino planiranje PZU do točnosti +/- 1 cm - priključki in javna pot, do ustrezne zbitosti Evd2≥80 MPa </t>
  </si>
  <si>
    <t>A.II.7.</t>
  </si>
  <si>
    <t>Izdelava dobava in vgraditev PVC okna, dimenzij 90/60cm iz PVC materiala  zasteklenega z trojnim izolacijskim steklom debeline 4/12/4 , s toplotno prevodnostjo do Ug = 0,7W/m2K, 6 komorni profil, deb 88 mm, bele barve. Okno je izdelano za odpiranje po horizontalni in vertikalni osi, opremljeno s potrebnim okovjem. V ceni zajeti izdelavo, dobavo in vgraditev kompletnega okna vključno s pritrdilnim in tesnilnim materialom, snemanjem mer na objektu in predhodnim pregledom pripravljenih površin za vgraditev. V ceni morajo biti zajeti tudi potrebni transporti in čiščenje po končanem delu.</t>
  </si>
  <si>
    <t>Izdelava, dobava in vgraditev dvokrilnega - panoramskega PVC okna, dimenzij 160/220cm iz PVC materiala  zasteklenega z trojnim izolacijskim steklom debeline 4/12/4 , s toplotno prevodnostjo do Ug = 0,7W/m2K, 6 komorni profil, deb 88 mm, bele barve. Okno je izdelano za odpiranje po horizontalni in vertikalni osi, opremljeno s potrebnim okovjem. V ceni zajeti izdelavo, dobavo in vgraditev kompletnega okna vključno s pritrdilnim in tesnilnim materialom, snemanjem mer na objektu in predhodnim pregledom pripravljenih površin za vgraditev. V ceni morajo biti zajeti tudi potrebni transporti in čiščenje po končanem delu.</t>
  </si>
  <si>
    <t xml:space="preserve">Izdelava, dobava in vgraditev PVC okna, dimenzij 60/90cm iz PVC materiala  zasteklenega z trojnim izolacijskim steklom debeline 4/12/4 , s toplotno prevodnostjo do Ug = 0,7W/m2K, 6 komorni profil, deb 88 mm, bele barve. Okno je izdelano za odpiranje po horizontalni in vertikalni osi, opremljeno s potrebnim okovjem. V ceni zajeti izdelavo, dobavo in vgraditev kompletnega okna vključno s pritrdilnim in tesnilnim materialom, snemanjem mer na objektu in predhodnim pregledom pripravljenih površin za vgraditev. V ceni morajo biti zajeti tudi potrebni transporti in čiščenje po končanem delu.  </t>
  </si>
  <si>
    <t>Izdelava, dobava in vgraditev panoramskega PVC okna, dimenzij 240/300cm iz PVC materiala  zasteklenega z trojnim izolacijskim steklom debeline 4/12/4 , s toplotno prevodnostjo do Ug = 0,7W/m2K, 6 komorni profil, deb 88 mm, bele barve. Okno je izdelano za odpiranje po horizontalni in vertikalni osi, opremljeno s potrebnim okovjem. V ceni zajeti izdelavo, dobavo in vgraditev kompletnega okna vključno s pritrdilnim in tesnilnim materialom, snemanjem mer na objektu in predhodnim pregledom pripravljenih površin za vgraditev. V ceni morajo biti zajeti tudi potrebni transporti in čiščenje po končanem delu.</t>
  </si>
  <si>
    <t xml:space="preserve">Izdelava, dobava in vgraditev PVC enokrilnih vhodnih vrat (stranska vrata), 120/220, PVC panel 24 mm 1,5/21/1,5, toplotno prevodnostjo Ug=1,2 W/m2K. Bele barve. Vrata opremljena s podbojek, krilom, standardno kljuko, cilindričnim vložkom, varnostnim ključem, pragom. V ceni zajeti izdelavo, dobavo in vgraditev kompletnega okna vključno s pritrdilnim in tesnilnim materialom, snemanjem mer na objektu in predhodnim pregledom pripravljenih površin za vgraditev. V ceni morajo biti zajeti tudi potrebni transporti in čiščenje po končanem delu.   </t>
  </si>
  <si>
    <t xml:space="preserve">Izdelava, dobava in montaža enokrilnih  notranjih lesenih  vrat,  dimenzij 78/212cm (zidarska odprtina za vrata 90/215cm),  vgrajenih v  serijske  lesene  finalno obdelane objemne podboje. Podboji  suhomontažni,  z globoko brazdo z vstavljenim gumi tesnilom, podboji finalno obdelani kot vratna krila, ob zidovih podboji tesnjeni s tesnilnim  materialom (kot napr. poliuretanska pena). Vratna krila, polna,   lahka, zvočno izolacijska, izdelana iz lesenih gladkih  plošč, obojestransko oblečena v barvni barvni odtenek (po RAL),  kvaliteta in obdelava po izboru po izboru investitorja. Vrata so na robovih obdelana z nalimki iz trdega lesa.  Vrata opremljena s kompletnim okovjem, ključavnica cilindrična-sistemska, kljuke in ščiti deljeni iz nerjaveče kovine (inox) po izbiri investitorja, troje RF nasadil,  z vrati dobaviti in zmontirati talne ali stenske odbojnike  in zaključne stenske letve.     </t>
  </si>
  <si>
    <t>Izdelava, dobava in montaža enokrilnih  notranjih lesenih  vrat,  dimenzij 88/212cm (zidarska odprtina za vrata 100/215cm),  vgrajenih v  serijske  lesene  finalno obdelane objemne podboje. Podboji  suhomontažni,  z globoko brazdo z vstavljenim gumi tesnilom, podboji finalno obdelani kot vratna krila, ob zidovih podboji tesnjeni s tesnilnim  materialom (kot napr. poliuretanska pena). Vratna krila, polna,   lahka, zvočno izolacijska, izdelana iz lesenih gladkih  plošč, obojestransko oblečena v barvni barvni odtenek (po RAL),  kvaliteta in obdelava po izboru po izboru investitorja. Vrata so na robovih obdelana z nalimki iz trdega lesa.  Vrata opremljena s kompletnim okovjem, ključavnica cilindrična-sistemska, kljuke in ščiti deljeni iz nerjaveče kovine (inox) po izbiri investitorja, troje RF nasadil,  z vrati dobaviti in zmontirati talne ali stenske odbojnike  in zaključne stenske letve.     Dobava in vgradnja notranjih lesenih vrat, dimenzij 88/212cm, vključno s podbojem in kljuko, vgradnim materialom, barva in material po dogovoru z investitorjem (zidarska odprtina za vrata 90/215cm).</t>
  </si>
  <si>
    <t xml:space="preserve">Izdelava, dobava in montaža enokrilnih  notranjih lesenih  vrat,  dimenzij 108/212cm (zidarska odprtina za vrata 120/215cm),  vgrajenih v  serijske  lesene  finalno obdelane objemne podboje. Podboji  suhomontažni,  z globoko brazdo z vstavljenim gumi tesnilom, podboji finalno obdelani kot vratna krila, ob zidovih podboji tesnjeni s tesnilnim  materialom (kot napr. poliuretanska pena). Vratna krila, polna,   lahka, zvočno izolacijska, izdelana iz lesenih gladkih  plošč, obojestransko oblečena v barvni barvni odtenek (po RAL),  kvaliteta in obdelava po izboru po izboru investitorja. Vrata so na robovih obdelana z nalimki iz trdega lesa.  Vrata opremljena s kompletnim okovjem, ključavnica cilindrična-sistemska, kljuke in ščiti deljeni iz nerjaveče kovine (inox) po izbiri investitorja, troje RF nasadil,  z vrati dobaviti in zmontirati talne ali stenske odbojnike  in zaključne stenske letve.     </t>
  </si>
  <si>
    <t>Priprava okolice okrog objekta, zavarovanje mimoidočih z oznakami ob gradbišču, ter postavitev začasnih objektov za potrebe gradbišča, gradbiščne ograje in zavarovanje gradbišča, vključno z odstranitvijo po končani gradnji.</t>
  </si>
  <si>
    <t>Izvedba zakoličbe objekta in postavitev profilov.</t>
  </si>
  <si>
    <t>Izvedba troprekatne greznice - dobava betonskih cevi širine 120 cm (3x2kom), z vsemi potrebnimi izkopi globine do 300cm in širine 200cm, vključno z dobavo betonskih pokrovov, s tremi ožjimi nadviški (DN 400) in tremi manjšomi pokrovi, s pripravo potrebne posteljce, zasipi in prenosi, ter priklopom, in dvakratnim prezamazom ki tagotavljajo tesnost (kot npr. hidrotes)</t>
  </si>
  <si>
    <t>Dobava in položitev stenskih keramičnih ploščic v sanitarijah, višine do 2,8 m, cenovnega razreda 15€/m2, barva, model in ostalo po izbiri investitorja, vključno z fugiranjem, PVC stranskimi zaključki okrog oken. V ceno zajeti tudi predhodni nanos emulzije.</t>
  </si>
  <si>
    <t>Dobava in položitev talnih keramičnih ploščic v pritličju (P) objekta, cenovnega razreda 15€/m2, barva, model in ostalo po dogovoru z investitorjem, vključno z fugiranjem ploščic V ceno zajeti tudi predhodni nanos emulzije, kakor tusi izvedbo stranskih ploščic, širine 10 cm.</t>
  </si>
  <si>
    <t>Naprava notranjega grobega in finega (strojnega) ometa sten v pritličju objekta (P), komplet z predhodnim obrizgom podlage z redko cementno malto 1:1 in vsemi potrebnimi odri in prenosi.</t>
  </si>
  <si>
    <t>Naprava notranjega grobega in finega (strojnega) ometa stropa nad pritličjem objekta, komplet z predhodnim obrizgom podlage z redko cementno malto 1:1 in vsemi potrebnimi odri in prenosi.</t>
  </si>
  <si>
    <t>Naprava notranjega grobega in finega (strojnega) ometa sten v predelu ostrešja objekta, komplet z predhodnim obrizgom podlage z redko cementno malto 1:1 in vsemi potrebnimi odri in prenosi.</t>
  </si>
  <si>
    <t>nasutje</t>
  </si>
  <si>
    <t>položitev geotekstila</t>
  </si>
  <si>
    <t>Kompletna izdelava PE jaška premera 400 mm, globine do 1,50 m, z ureditvijo vtoka in iztoka PE cevi in z vsem potrebnim materialom in delom (izkopi, zasipi,…). Izdelava dna jaška: obbetoniranje do polovico premera prirezane PE cevi z betonom C 20/25. Beton zglajen premazan s hidrotesom. Dobavi in namesti se tudi pokrov jaška.</t>
  </si>
  <si>
    <t xml:space="preserve">Kompletna izdelava PE jaška premera 500 mm, globine do 1,50 m, z ureditvijo vtoka in iztoka PE cevi in z vsem potrebnim materialom in delom (izkopi, zasipi,…). Izdelava dna jaška: obbetoniranje do polovico premera prirezane PE cevi z betonom C 20/25. Beton zglajen premazan s hidrotesom. Dobavi in namesti se tudi pokrov jaška.        </t>
  </si>
  <si>
    <t>Kompletna izdelava PE jaška premera 400 mm, globine do 1,50 m, z ureditvijo vtoka in iztoka PE cevi in z vsem potrebnim materialom in delom (izkopi, zasipi,…). Izdelava dna jaška: obbetoniranje do polovico premera prirezane PE cevi z betonom C 20/25. Beton zglajen premazan s hidrotesom. Všteti je tudi nabavo, dobavo in montažo LTŽ rešetke z nosilnostjo 400 kN, pravokotnega prereza 400/400 mm z vsemi pomožnimi deli in materialom</t>
  </si>
  <si>
    <t>obava in vgradnja lovilca olj, s pretokom 10l/s, zajeti je izkop, vgradnjo, priklop, zasip, urjevanje, namestitev LTŽ pokrovov nosilnosti 400 kN.</t>
  </si>
  <si>
    <t>Kompletna izdelava PE jaška premera 500 mm, globine do 1,50 m, z ureditvijo vtoka in iztoka PE cevi in z vsem potrebnim materialom in delom (izkopi, zasipi,…). Izdelava dna jaška: obbetoniranje do polovico premera prirezane PE cevi z betonom C 20/25. Beton zglajen premazan s hidrotesom. Dobavi in namesti se tudi pokrov jaška.            Dobava in polaganje PVC cevi DN 160, za izvedbo meteorne kanalizacije, z vsemi potrebnimi izkopi globine do 100cm in širine 40cm, zasipi in polaganjem  v naklonu na peščeno posteljico debeline 15cm, ter priklopom na ponikovalnico in revizijske jaške .</t>
  </si>
  <si>
    <t xml:space="preserve">Kompletna izdelava PE jaška premera 400 mm, globine do 1,50 m, za fekalno kanalizacijo, z ureditvijo vtoka in iztoka PE cevi in z vsem potrebnim materialom in delom (izkopi, zasipi,…). Izdelava dna jaška: obbetoniranje do polovico premera prirezane PE cevi z betonom C 20/25. Beton zglajen premazan s hidrotesom. Dobavi in namesti se tudi pokrov jaška.      </t>
  </si>
  <si>
    <t xml:space="preserve">Kompletna izdelava PE jaška premera 400 mm, globine do 1,50 m, za fekalno kanalizacijo, z ureditvijo vtoka in iztoka PE cevi in z vsem potrebnim materialom in delom (izkopi, zasipi,…). Izdelava dna jaška: obbetoniranje do polovico premera prirezane PE cevi z betonom C 20/25. Beton zglajen premazan s hidrotesom. Dobavi in namesti se tudi pokrov jaška.     </t>
  </si>
  <si>
    <t>Dobava in izvedba spuščenega stropa v ostrešju predmetnega objekta, iz mavčno kartonskih gibs plošč na kovinsko podkonstrukcijo, vključno z izvedbo toplotne izolacije debeline 25cm iz kamene ali steklene volne, toplotne prevodnosti λ=0,032 W/mK, razred gorljivosti A1, paroneprepustne folije, ter mavčno kartonske plošče ( kot npr. znamke KNAUF), debeline 12,5mm, komplet z vgradnim in pritrdilnim materialom.</t>
  </si>
  <si>
    <t>•izvedbe podzidka iz stirodur plošč XPS iz ekstrudiranega polistirena; λ=0,039 W/mK, v višini 50 cm in debelini 5 cm, vključno z izvedbo fasadne mreže, izravnalnim slojem in zaključnim slojem - bela barva (struktura po izbiri investitorja);</t>
  </si>
  <si>
    <t>•zaključnega sloja (Baumit StrukturPutz-struktura K2, bela barva);</t>
  </si>
  <si>
    <t>Izvedba toplotne izolacije predela atike, na zgornjem robu zaključnega venca (pod pločevinasto kapo), ter z notranje strani atike, iz XPS styrodur plošč; λ=0,039 W/mK, debeline 5cm, vključno s pregledom površine, lepljenjem, izvedbo mrežice in zaključnega sloja lepila.</t>
  </si>
  <si>
    <t xml:space="preserve">Izdelava, dobava in vgraditev PVC enokrilnih vhodnih vrat (stranska vrata), 110/220, PVC panel 24 mm 1,5/21/1,5, toplotno prevodnostjo Ug=1,2 W/m2K. Bele barve. Vrata opremljena s podbojek, krilom, standardno kljuko, cilindričnim vložkom, varnostnim ključem, pragom in panik kljuko (letev), skladno s SIST EN 179. V ceni zajeti izdelavo, dobavo in vgraditev kompletnih vrat vključno s pritrdilnim in tesnilnim materialom, snemanjem mer na objektu in predhodnim pregledom pripravljenih površin za vgraditev. V ceni morajo biti zajeti tudi potrebni transporti in čiščenje po končanem delu.   </t>
  </si>
  <si>
    <t xml:space="preserve">Izdelava, dobava in montaža enokrilnih  notranjih lesenih  vrat,  dimenzij 108/212cm (zidarska odprtina za vrata 120/215cm),  vgrajenih v  serijske  lesene  finalno obdelane objemne podboje. Podboji  suhomontažni,  z globoko brazdo z vstavljenim gumi tesnilom, podboji finalno obdelani kot vratna krila, ob zidovih podboji tesnjeni s tesnilnim  materialom (kot napr. poliuretanska pena). Vratna krila, polna,   lahka, zvočno izolacijska, izdelana iz lesenih gladkih  plošč, obojestransko oblečena v barvni barvni odtenek (po RAL),  kvaliteta in obdelava po izboru po izboru investitorja. Vrata so na robovih obdelana z nalimki iz trdega lesa.  Vrata opremljena s kompletnim okovjem, ključavnica cilindrična-sistemska, kljuke in ščiti deljeni iz nerjaveče kovine (inox) po izbiri investitorja, troje RF nasadil in panik kljuko (letev), skladno s SIST EN 179,  z vrati dobaviti in zmontirati talne ali stenske odbojnike  in zaključne stenske letve.     </t>
  </si>
  <si>
    <t>B.II.4.2.</t>
  </si>
  <si>
    <t xml:space="preserve">Dobava in vgradnja zunanjih glavnih vhodnih ALU vrat, dimenzij 240/220cm, polnilo steklo, s toplotno prevodnostjo Ug=1,2 W/m2K. Bele barve. Vrata opremljena s podbojek, krilom, standardno kljuko, cilindričnim vložkom, varnostnim ključem, pragom  in panik kljuko (letev), skladno s SIST EN 179. V ceni zajeti izdelavo, dobavo in vgraditev kompletnih vrat vključno s pritrdilnim in tesnilnim materialom, snemanjem mer na objektu in predhodnim pregledom pripravljenih površin za vgraditev. V ceni morajo biti zajeti tudi potrebni transporti in čiščenje po končanem delu.  </t>
  </si>
  <si>
    <t xml:space="preserve">Izdelava dobava in vgraditev PVC okna, dimenzij 100/60cm iz PVC materiala  zasteklenega z trojnim izolacijskim steklom debeline 4/12/4, s toplotno prevodnostjo do Ug = 0,7W/m2K, 6 komorni profil, deb 88 mm, bele barve. Okno je izdelano za odpiranje po horizontalni in vertikalni osi, opremljeno s potrebnim okovjem. V ceni zajeti izdelavo, dobavo in vgraditev kompletnega okna vključno s pritrdilnim in tesnilnim materialom, snemanjem mer na objektu in predhodnim pregledom pripravljenih površin za vgraditev. V ceni morajo biti zajeti tudi potrebni transporti in čiščenje po končanem delu.   </t>
  </si>
  <si>
    <t>Dobava in vgradnja strešnih oken, dimenzij 78/118cm, kot npr. Velux Integra, vključno z vgradnim materialom in roleto, bele barve, na električni pogon.</t>
  </si>
  <si>
    <t>filc - 300g</t>
  </si>
  <si>
    <t>Toplotna izolacija EPS 100, λ=0,036 W/mK, debeline 20cm</t>
  </si>
  <si>
    <r>
      <t xml:space="preserve">Dobava in pokrivanje celotne strehe z opečno kritino znamke Creaton (Domina) črne oziroma temno sive  barve,  vključno z vsemi zaključnimi elementi, grenesnkimi strešniki, zračniki, snegobrani, zračna mrežica in ostalo dodatno opremo </t>
    </r>
    <r>
      <rPr>
        <sz val="10"/>
        <rFont val="Arial"/>
        <family val="2"/>
        <charset val="238"/>
      </rPr>
      <t>(dodatna oprema po navodilu proizvajalca, po želji investitorja se objekt pokrije z drugo kritino)</t>
    </r>
    <r>
      <rPr>
        <sz val="12"/>
        <rFont val="Arial"/>
        <family val="2"/>
        <charset val="238"/>
      </rPr>
      <t>.</t>
    </r>
  </si>
  <si>
    <r>
      <t xml:space="preserve">Dobava in pokrivanje strehe zvonika z rebrasto pločevino,  črne oziroma temno sive barve (enake barve kot kritina glavnega ostrešja),  vključno z vsemi zaključnimi elementi, snegobrani, zračna mrežica in ostalo dodatno opremo </t>
    </r>
    <r>
      <rPr>
        <sz val="10"/>
        <rFont val="Arial"/>
        <family val="2"/>
        <charset val="238"/>
      </rPr>
      <t>(dodatna oprema po navodilu proizvajalca)</t>
    </r>
    <r>
      <rPr>
        <sz val="12"/>
        <rFont val="Arial"/>
        <family val="2"/>
        <charset val="238"/>
      </rPr>
      <t>.</t>
    </r>
  </si>
  <si>
    <r>
      <rPr>
        <sz val="12"/>
        <rFont val="Calibri"/>
        <family val="2"/>
        <charset val="238"/>
      </rPr>
      <t>•</t>
    </r>
    <r>
      <rPr>
        <sz val="12"/>
        <rFont val="Arial"/>
        <family val="2"/>
        <charset val="238"/>
      </rPr>
      <t>fasadnih plošč open plus iz penjenega in ekstrudiranega polistirena; EPS 70 - λ=0,039 W/mK; , skladnega z EN 13163, debeline 5 cm, lepljen na podlago in sidran s sidrnimi elementi v steno;</t>
    </r>
  </si>
  <si>
    <r>
      <rPr>
        <sz val="12"/>
        <rFont val="Calibri"/>
        <family val="2"/>
        <charset val="238"/>
      </rPr>
      <t>•</t>
    </r>
    <r>
      <rPr>
        <sz val="12"/>
        <rFont val="Arial"/>
        <family val="2"/>
        <charset val="238"/>
      </rPr>
      <t>fasadnih plošč open plus iz penjenega in ekstrudiranega polistirena;  EPS 70, λ=0,039 W/mK, skladnega z EN 13163, debeline 5 cm, lepljen na podlago in sidran s sidrnimi elementi v strop;</t>
    </r>
  </si>
  <si>
    <r>
      <rPr>
        <sz val="12"/>
        <rFont val="Calibri"/>
        <family val="2"/>
        <charset val="238"/>
      </rPr>
      <t>•</t>
    </r>
    <r>
      <rPr>
        <sz val="12"/>
        <rFont val="Arial"/>
        <family val="2"/>
        <charset val="238"/>
      </rPr>
      <t>XPS styrodur plošč; λ=0,039 W/mK, skladnega z EN 13163, debeline 5 cm, lepljen na podlago;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</si>
</sst>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S_I_T_-;\-* #,##0.00\ _S_I_T_-;_-* &quot;-&quot;??\ _S_I_T_-;_-@_-"/>
    <numFmt numFmtId="165" formatCode="#,##0.00\ [$€-1]"/>
    <numFmt numFmtId="166" formatCode="0.0%"/>
    <numFmt numFmtId="167" formatCode="#,##0.00\ &quot;€&quot;"/>
    <numFmt numFmtId="168" formatCode=";;;"/>
    <numFmt numFmtId="169" formatCode="#,##0.00;[Red]#,##0.00"/>
  </numFmts>
  <fonts count="61">
    <font>
      <sz val="10"/>
      <name val="Arial"/>
      <charset val="238"/>
    </font>
    <font>
      <sz val="10"/>
      <name val="Arial"/>
      <family val="2"/>
      <charset val="238"/>
    </font>
    <font>
      <sz val="8"/>
      <name val="Arial"/>
      <family val="2"/>
      <charset val="238"/>
    </font>
    <font>
      <b/>
      <sz val="14"/>
      <name val="Arial"/>
      <family val="2"/>
      <charset val="238"/>
    </font>
    <font>
      <sz val="12"/>
      <name val="Arial"/>
      <family val="2"/>
      <charset val="238"/>
    </font>
    <font>
      <b/>
      <u/>
      <sz val="12"/>
      <name val="Arial"/>
      <family val="2"/>
      <charset val="238"/>
    </font>
    <font>
      <b/>
      <u/>
      <sz val="14"/>
      <name val="Arial"/>
      <family val="2"/>
      <charset val="238"/>
    </font>
    <font>
      <b/>
      <i/>
      <sz val="12"/>
      <name val="Arial"/>
      <family val="2"/>
      <charset val="238"/>
    </font>
    <font>
      <sz val="11"/>
      <name val="Arial"/>
      <family val="2"/>
      <charset val="238"/>
    </font>
    <font>
      <b/>
      <i/>
      <sz val="10"/>
      <name val="Arial"/>
      <family val="2"/>
      <charset val="238"/>
    </font>
    <font>
      <sz val="10"/>
      <name val="Arial"/>
      <family val="2"/>
      <charset val="238"/>
    </font>
    <font>
      <sz val="10"/>
      <name val="Times New Roman"/>
      <family val="1"/>
      <charset val="238"/>
    </font>
    <font>
      <b/>
      <sz val="10"/>
      <name val="Times New Roman"/>
      <family val="1"/>
      <charset val="238"/>
    </font>
    <font>
      <sz val="20"/>
      <name val="Book Antiqua"/>
      <family val="1"/>
      <charset val="238"/>
    </font>
    <font>
      <sz val="14"/>
      <name val="Book Antiqua"/>
      <family val="1"/>
      <charset val="238"/>
    </font>
    <font>
      <sz val="12"/>
      <name val="Arial"/>
      <family val="2"/>
      <charset val="238"/>
    </font>
    <font>
      <sz val="10"/>
      <name val="Arial"/>
      <family val="2"/>
      <charset val="238"/>
    </font>
    <font>
      <b/>
      <sz val="10"/>
      <name val="Arial"/>
      <family val="2"/>
      <charset val="238"/>
    </font>
    <font>
      <sz val="10"/>
      <name val="Arial CE"/>
      <charset val="238"/>
    </font>
    <font>
      <b/>
      <sz val="12"/>
      <name val="Arial"/>
      <family val="2"/>
      <charset val="238"/>
    </font>
    <font>
      <sz val="14"/>
      <name val="Arial"/>
      <family val="2"/>
      <charset val="238"/>
    </font>
    <font>
      <b/>
      <sz val="11"/>
      <name val="Arial"/>
      <family val="2"/>
      <charset val="238"/>
    </font>
    <font>
      <sz val="12"/>
      <name val="Calibri"/>
      <family val="2"/>
      <charset val="238"/>
    </font>
    <font>
      <sz val="8"/>
      <color indexed="81"/>
      <name val="Tahoma"/>
      <family val="2"/>
      <charset val="238"/>
    </font>
    <font>
      <u/>
      <sz val="13"/>
      <name val="Arial"/>
      <family val="2"/>
      <charset val="238"/>
    </font>
    <font>
      <sz val="13"/>
      <name val="Arial"/>
      <family val="2"/>
      <charset val="238"/>
    </font>
    <font>
      <b/>
      <sz val="13"/>
      <name val="Arial"/>
      <family val="2"/>
      <charset val="238"/>
    </font>
    <font>
      <b/>
      <u/>
      <sz val="13"/>
      <name val="Arial"/>
      <family val="2"/>
      <charset val="238"/>
    </font>
    <font>
      <b/>
      <i/>
      <sz val="11"/>
      <name val="Arial"/>
      <family val="2"/>
      <charset val="238"/>
    </font>
    <font>
      <sz val="10.5"/>
      <name val="Arial"/>
      <family val="2"/>
      <charset val="238"/>
    </font>
    <font>
      <sz val="12"/>
      <name val="Arial CE"/>
      <charset val="238"/>
    </font>
    <font>
      <sz val="9"/>
      <name val="Arial"/>
      <family val="2"/>
      <charset val="238"/>
    </font>
    <font>
      <b/>
      <sz val="9"/>
      <name val="Arial"/>
      <family val="2"/>
      <charset val="238"/>
    </font>
    <font>
      <sz val="9"/>
      <name val="Arial CE"/>
      <charset val="238"/>
    </font>
    <font>
      <sz val="9"/>
      <name val="Arial CE"/>
      <family val="2"/>
      <charset val="238"/>
    </font>
    <font>
      <vertAlign val="superscript"/>
      <sz val="9"/>
      <name val="Arial"/>
      <family val="2"/>
      <charset val="238"/>
    </font>
    <font>
      <sz val="9"/>
      <name val="Arial"/>
      <family val="2"/>
    </font>
    <font>
      <b/>
      <sz val="8"/>
      <name val="Arial"/>
      <family val="2"/>
      <charset val="238"/>
    </font>
    <font>
      <b/>
      <sz val="9"/>
      <name val="Arial"/>
      <family val="2"/>
    </font>
    <font>
      <sz val="8"/>
      <name val="Arial CE"/>
      <charset val="238"/>
    </font>
    <font>
      <b/>
      <sz val="8"/>
      <name val="Arial CE"/>
      <charset val="238"/>
    </font>
    <font>
      <sz val="8"/>
      <name val="Arial CE"/>
      <family val="2"/>
      <charset val="238"/>
    </font>
    <font>
      <b/>
      <u/>
      <sz val="8"/>
      <name val="Arial"/>
      <family val="2"/>
      <charset val="238"/>
    </font>
    <font>
      <b/>
      <sz val="10"/>
      <name val="Arial CE"/>
      <charset val="238"/>
    </font>
    <font>
      <b/>
      <u/>
      <sz val="8"/>
      <name val="Arial CE"/>
      <charset val="238"/>
    </font>
    <font>
      <sz val="10"/>
      <color indexed="10"/>
      <name val=".CourSL"/>
      <charset val="238"/>
    </font>
    <font>
      <i/>
      <sz val="8"/>
      <name val="Arial"/>
      <family val="2"/>
      <charset val="238"/>
    </font>
    <font>
      <sz val="10"/>
      <name val="Arial CE"/>
      <family val="2"/>
      <charset val="238"/>
    </font>
    <font>
      <b/>
      <sz val="10"/>
      <name val="Arial CE"/>
      <family val="2"/>
      <charset val="238"/>
    </font>
    <font>
      <sz val="11"/>
      <color rgb="FFFF0000"/>
      <name val="Arial"/>
      <family val="2"/>
      <charset val="238"/>
    </font>
    <font>
      <sz val="10"/>
      <color rgb="FFFF0000"/>
      <name val="Arial"/>
      <family val="2"/>
      <charset val="238"/>
    </font>
    <font>
      <sz val="12"/>
      <color rgb="FFFF0000"/>
      <name val="Arial"/>
      <family val="2"/>
      <charset val="238"/>
    </font>
    <font>
      <sz val="12"/>
      <color rgb="FFFF0000"/>
      <name val="Arial CE"/>
      <charset val="238"/>
    </font>
    <font>
      <sz val="13"/>
      <color rgb="FFFF0000"/>
      <name val="Arial"/>
      <family val="2"/>
      <charset val="238"/>
    </font>
    <font>
      <b/>
      <sz val="12"/>
      <color rgb="FFFF0000"/>
      <name val="Arial"/>
      <family val="2"/>
      <charset val="238"/>
    </font>
    <font>
      <b/>
      <sz val="10"/>
      <color rgb="FFFF0000"/>
      <name val="Arial"/>
      <family val="2"/>
      <charset val="238"/>
    </font>
    <font>
      <sz val="9"/>
      <color rgb="FFFF0000"/>
      <name val="Arial"/>
      <family val="2"/>
    </font>
    <font>
      <sz val="9"/>
      <color rgb="FFFF0000"/>
      <name val="Arial CE"/>
      <charset val="238"/>
    </font>
    <font>
      <sz val="9"/>
      <color rgb="FFFF0000"/>
      <name val="Arial"/>
      <family val="2"/>
      <charset val="238"/>
    </font>
    <font>
      <sz val="9"/>
      <color theme="1"/>
      <name val="Arial"/>
      <family val="2"/>
    </font>
    <font>
      <sz val="9"/>
      <color theme="1"/>
      <name val="Arial"/>
      <family val="2"/>
      <charset val="238"/>
    </font>
  </fonts>
  <fills count="8">
    <fill>
      <patternFill patternType="none"/>
    </fill>
    <fill>
      <patternFill patternType="gray125"/>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s>
  <borders count="23">
    <border>
      <left/>
      <right/>
      <top/>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0" fontId="1" fillId="0" borderId="0"/>
    <xf numFmtId="0" fontId="16" fillId="0" borderId="0"/>
    <xf numFmtId="0" fontId="1" fillId="0" borderId="0"/>
    <xf numFmtId="0" fontId="45" fillId="0" borderId="0">
      <alignment horizontal="left" wrapText="1"/>
    </xf>
    <xf numFmtId="0" fontId="18" fillId="0" borderId="0"/>
    <xf numFmtId="0" fontId="1" fillId="0" borderId="0"/>
    <xf numFmtId="164" fontId="1" fillId="0" borderId="0" applyFont="0" applyFill="0" applyBorder="0" applyAlignment="0" applyProtection="0"/>
  </cellStyleXfs>
  <cellXfs count="603">
    <xf numFmtId="0" fontId="0" fillId="0" borderId="0" xfId="0"/>
    <xf numFmtId="0" fontId="3" fillId="0" borderId="0" xfId="0" applyFont="1" applyAlignment="1">
      <alignment horizontal="left"/>
    </xf>
    <xf numFmtId="0" fontId="4" fillId="0" borderId="0" xfId="0" applyFont="1"/>
    <xf numFmtId="0" fontId="5" fillId="0" borderId="0" xfId="0" applyFont="1"/>
    <xf numFmtId="0" fontId="6" fillId="0" borderId="0" xfId="0" applyFont="1"/>
    <xf numFmtId="0" fontId="8" fillId="0" borderId="0" xfId="0" applyFont="1"/>
    <xf numFmtId="0" fontId="1" fillId="0" borderId="0" xfId="0" applyFont="1"/>
    <xf numFmtId="0" fontId="10" fillId="0" borderId="0" xfId="0" applyFont="1"/>
    <xf numFmtId="0" fontId="8" fillId="0" borderId="0" xfId="0" applyFont="1" applyAlignment="1">
      <alignment horizontal="center"/>
    </xf>
    <xf numFmtId="0" fontId="8" fillId="0" borderId="0" xfId="0" applyFont="1" applyBorder="1" applyProtection="1">
      <protection locked="0"/>
    </xf>
    <xf numFmtId="4" fontId="8" fillId="0" borderId="0" xfId="0" applyNumberFormat="1" applyFont="1" applyAlignment="1">
      <alignment horizontal="right"/>
    </xf>
    <xf numFmtId="0" fontId="0" fillId="0" borderId="0" xfId="0" applyAlignment="1">
      <alignment horizontal="center"/>
    </xf>
    <xf numFmtId="0" fontId="0" fillId="0" borderId="0" xfId="0" applyBorder="1"/>
    <xf numFmtId="0" fontId="11" fillId="0" borderId="0" xfId="0" applyFont="1" applyBorder="1" applyAlignment="1">
      <alignment wrapText="1"/>
    </xf>
    <xf numFmtId="0" fontId="12" fillId="0" borderId="0" xfId="0" applyFont="1" applyBorder="1" applyAlignment="1">
      <alignment wrapText="1"/>
    </xf>
    <xf numFmtId="0" fontId="14" fillId="0" borderId="0" xfId="0" applyFont="1" applyBorder="1" applyAlignment="1">
      <alignment horizont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Alignment="1">
      <alignment vertical="center"/>
    </xf>
    <xf numFmtId="0" fontId="0" fillId="0" borderId="0" xfId="0" applyBorder="1" applyAlignment="1">
      <alignment vertical="center"/>
    </xf>
    <xf numFmtId="0" fontId="13" fillId="0" borderId="0" xfId="0" applyFont="1" applyBorder="1" applyAlignment="1">
      <alignment vertical="center" wrapText="1"/>
    </xf>
    <xf numFmtId="0" fontId="14" fillId="0" borderId="0" xfId="0" applyFont="1" applyBorder="1" applyAlignment="1">
      <alignment vertical="center" wrapText="1"/>
    </xf>
    <xf numFmtId="0" fontId="11" fillId="0" borderId="0" xfId="0" applyFont="1" applyBorder="1" applyAlignment="1">
      <alignment vertical="center" wrapText="1"/>
    </xf>
    <xf numFmtId="0" fontId="0" fillId="0" borderId="0" xfId="0" applyBorder="1" applyAlignment="1">
      <alignment vertical="center" wrapText="1"/>
    </xf>
    <xf numFmtId="0" fontId="16" fillId="0" borderId="0" xfId="0" applyFont="1"/>
    <xf numFmtId="0" fontId="16" fillId="0" borderId="0" xfId="0" applyFont="1" applyBorder="1" applyProtection="1">
      <protection locked="0"/>
    </xf>
    <xf numFmtId="0" fontId="16" fillId="0" borderId="0" xfId="0" applyFont="1" applyAlignment="1">
      <alignment horizontal="center"/>
    </xf>
    <xf numFmtId="4" fontId="16" fillId="0" borderId="0" xfId="0" applyNumberFormat="1" applyFont="1" applyAlignment="1">
      <alignment horizontal="right"/>
    </xf>
    <xf numFmtId="0" fontId="16" fillId="0" borderId="0" xfId="0" applyFont="1" applyBorder="1" applyAlignment="1">
      <alignment horizontal="center"/>
    </xf>
    <xf numFmtId="4" fontId="16" fillId="0" borderId="0" xfId="0" applyNumberFormat="1" applyFont="1" applyBorder="1" applyAlignment="1">
      <alignment horizontal="right"/>
    </xf>
    <xf numFmtId="0" fontId="16" fillId="0" borderId="0" xfId="0" applyFont="1" applyBorder="1" applyAlignment="1">
      <alignment horizontal="right" vertical="top"/>
    </xf>
    <xf numFmtId="0" fontId="16" fillId="0" borderId="0" xfId="0" applyFont="1" applyBorder="1"/>
    <xf numFmtId="0" fontId="20" fillId="0" borderId="0" xfId="0" applyFont="1"/>
    <xf numFmtId="0" fontId="20" fillId="0" borderId="0" xfId="0" applyFont="1" applyAlignment="1">
      <alignment horizontal="center"/>
    </xf>
    <xf numFmtId="0" fontId="0" fillId="0" borderId="0" xfId="0" applyProtection="1">
      <protection locked="0"/>
    </xf>
    <xf numFmtId="0" fontId="7" fillId="0" borderId="0" xfId="0" applyFont="1" applyProtection="1">
      <protection locked="0"/>
    </xf>
    <xf numFmtId="0" fontId="0" fillId="0" borderId="0" xfId="0" applyAlignment="1" applyProtection="1">
      <alignment horizontal="center"/>
      <protection locked="0"/>
    </xf>
    <xf numFmtId="0" fontId="1" fillId="0" borderId="0" xfId="0" applyFont="1" applyProtection="1">
      <protection locked="0"/>
    </xf>
    <xf numFmtId="0" fontId="9" fillId="0" borderId="0" xfId="0" applyFont="1" applyProtection="1">
      <protection locked="0"/>
    </xf>
    <xf numFmtId="0" fontId="1" fillId="0" borderId="0" xfId="0" applyFont="1" applyAlignment="1" applyProtection="1">
      <alignment horizontal="center"/>
      <protection locked="0"/>
    </xf>
    <xf numFmtId="0" fontId="8" fillId="0" borderId="0" xfId="0" applyFont="1" applyProtection="1">
      <protection locked="0"/>
    </xf>
    <xf numFmtId="0" fontId="8" fillId="0" borderId="0" xfId="0" applyFont="1" applyAlignment="1" applyProtection="1">
      <alignment horizontal="center"/>
      <protection locked="0"/>
    </xf>
    <xf numFmtId="0" fontId="4" fillId="0" borderId="0" xfId="0" applyFont="1" applyProtection="1">
      <protection locked="0"/>
    </xf>
    <xf numFmtId="0" fontId="4" fillId="0" borderId="0" xfId="0" applyFont="1" applyAlignment="1" applyProtection="1">
      <alignment horizontal="center"/>
      <protection locked="0"/>
    </xf>
    <xf numFmtId="0" fontId="5" fillId="0" borderId="0" xfId="0" applyFont="1" applyProtection="1">
      <protection locked="0"/>
    </xf>
    <xf numFmtId="0" fontId="2" fillId="0" borderId="0" xfId="0" applyFont="1" applyAlignment="1" applyProtection="1">
      <alignment horizontal="center"/>
      <protection locked="0"/>
    </xf>
    <xf numFmtId="4" fontId="8" fillId="0" borderId="0" xfId="0" applyNumberFormat="1" applyFont="1" applyBorder="1" applyAlignment="1" applyProtection="1">
      <alignment horizontal="center"/>
      <protection locked="0"/>
    </xf>
    <xf numFmtId="4" fontId="1" fillId="0" borderId="0" xfId="0" applyNumberFormat="1" applyFont="1" applyBorder="1" applyAlignment="1" applyProtection="1">
      <alignment horizontal="right"/>
      <protection locked="0"/>
    </xf>
    <xf numFmtId="4" fontId="1" fillId="0" borderId="0" xfId="0" applyNumberFormat="1" applyFont="1" applyAlignment="1" applyProtection="1">
      <alignment horizontal="right"/>
      <protection locked="0"/>
    </xf>
    <xf numFmtId="4" fontId="1" fillId="0" borderId="0" xfId="0" applyNumberFormat="1" applyFont="1" applyBorder="1" applyAlignment="1" applyProtection="1">
      <alignment horizontal="center"/>
      <protection locked="0"/>
    </xf>
    <xf numFmtId="4" fontId="4" fillId="0" borderId="0" xfId="0" applyNumberFormat="1" applyFont="1" applyAlignment="1" applyProtection="1">
      <alignment horizontal="right"/>
      <protection locked="0"/>
    </xf>
    <xf numFmtId="0" fontId="1" fillId="0" borderId="0" xfId="0" applyFont="1" applyAlignment="1" applyProtection="1">
      <alignment horizontal="right" vertical="top"/>
    </xf>
    <xf numFmtId="0" fontId="4" fillId="0" borderId="0" xfId="0" applyFont="1" applyProtection="1"/>
    <xf numFmtId="0" fontId="19" fillId="0" borderId="0" xfId="0" applyFont="1" applyProtection="1"/>
    <xf numFmtId="0" fontId="4" fillId="0" borderId="0" xfId="0" applyFont="1" applyAlignment="1" applyProtection="1">
      <alignment horizontal="center"/>
    </xf>
    <xf numFmtId="0" fontId="8" fillId="0" borderId="0" xfId="0" applyFont="1" applyProtection="1"/>
    <xf numFmtId="0" fontId="8" fillId="0" borderId="0" xfId="0" applyFont="1" applyAlignment="1" applyProtection="1">
      <alignment horizontal="center"/>
    </xf>
    <xf numFmtId="0" fontId="8" fillId="0" borderId="0" xfId="0" applyFont="1" applyAlignment="1" applyProtection="1">
      <alignment horizontal="right" vertical="top"/>
    </xf>
    <xf numFmtId="0" fontId="8" fillId="0" borderId="0" xfId="0" applyFont="1" applyAlignment="1" applyProtection="1">
      <alignment horizontal="left" vertical="top"/>
    </xf>
    <xf numFmtId="4" fontId="8" fillId="0" borderId="0" xfId="0" applyNumberFormat="1" applyFont="1" applyAlignment="1" applyProtection="1">
      <alignment horizontal="right"/>
    </xf>
    <xf numFmtId="0" fontId="8" fillId="0" borderId="1" xfId="0" applyFont="1" applyBorder="1" applyAlignment="1" applyProtection="1">
      <alignment horizontal="left" vertical="top"/>
    </xf>
    <xf numFmtId="0" fontId="1" fillId="0" borderId="0" xfId="0" applyFont="1" applyProtection="1"/>
    <xf numFmtId="0" fontId="1" fillId="0" borderId="0" xfId="0" applyFont="1" applyAlignment="1" applyProtection="1">
      <alignment horizontal="center"/>
    </xf>
    <xf numFmtId="0" fontId="1" fillId="0" borderId="0" xfId="0" applyFont="1" applyBorder="1" applyAlignment="1" applyProtection="1">
      <alignment horizontal="right" vertical="top"/>
    </xf>
    <xf numFmtId="0" fontId="1" fillId="0" borderId="0" xfId="0" applyFont="1" applyBorder="1" applyAlignment="1" applyProtection="1">
      <alignment horizontal="center"/>
    </xf>
    <xf numFmtId="4" fontId="1" fillId="0" borderId="0" xfId="0" applyNumberFormat="1" applyFont="1" applyBorder="1" applyAlignment="1" applyProtection="1">
      <alignment horizontal="right"/>
    </xf>
    <xf numFmtId="0" fontId="1" fillId="0" borderId="0" xfId="0" applyFont="1" applyAlignment="1" applyProtection="1">
      <alignment horizontal="left" vertical="top"/>
    </xf>
    <xf numFmtId="4" fontId="1" fillId="0" borderId="0" xfId="0" applyNumberFormat="1" applyFont="1" applyAlignment="1" applyProtection="1">
      <alignment horizontal="right"/>
    </xf>
    <xf numFmtId="0" fontId="1" fillId="0" borderId="0" xfId="0" applyFont="1" applyAlignment="1" applyProtection="1">
      <alignment horizontal="left" vertical="top" wrapText="1"/>
    </xf>
    <xf numFmtId="0" fontId="1" fillId="0" borderId="0" xfId="0" applyFont="1" applyAlignment="1" applyProtection="1">
      <alignment horizontal="left" wrapText="1"/>
    </xf>
    <xf numFmtId="0" fontId="17" fillId="0" borderId="0" xfId="0" applyFont="1" applyProtection="1"/>
    <xf numFmtId="0" fontId="4" fillId="0" borderId="0" xfId="0" applyFont="1" applyAlignment="1" applyProtection="1">
      <alignment horizontal="right" vertical="top"/>
    </xf>
    <xf numFmtId="0" fontId="4" fillId="0" borderId="0" xfId="0" applyFont="1" applyAlignment="1" applyProtection="1">
      <alignment horizontal="left" vertical="top"/>
    </xf>
    <xf numFmtId="0" fontId="4" fillId="0" borderId="2" xfId="0" applyFont="1" applyBorder="1" applyAlignment="1" applyProtection="1">
      <alignment horizontal="center"/>
    </xf>
    <xf numFmtId="4" fontId="4" fillId="0" borderId="2" xfId="0" applyNumberFormat="1" applyFont="1" applyBorder="1" applyAlignment="1" applyProtection="1">
      <alignment horizontal="right"/>
    </xf>
    <xf numFmtId="4" fontId="4" fillId="0" borderId="2" xfId="0" applyNumberFormat="1" applyFont="1" applyBorder="1" applyAlignment="1" applyProtection="1">
      <alignment horizontal="right"/>
      <protection locked="0"/>
    </xf>
    <xf numFmtId="4" fontId="4" fillId="0" borderId="0" xfId="0" applyNumberFormat="1" applyFont="1" applyAlignment="1" applyProtection="1">
      <alignment horizontal="right"/>
    </xf>
    <xf numFmtId="0" fontId="4" fillId="0" borderId="0" xfId="0" applyFont="1" applyBorder="1" applyAlignment="1" applyProtection="1">
      <alignment horizontal="center"/>
    </xf>
    <xf numFmtId="4" fontId="4" fillId="0" borderId="0" xfId="0" applyNumberFormat="1" applyFont="1" applyBorder="1" applyAlignment="1" applyProtection="1">
      <alignment horizontal="right"/>
    </xf>
    <xf numFmtId="4" fontId="4" fillId="0" borderId="0" xfId="0" applyNumberFormat="1" applyFont="1" applyBorder="1" applyAlignment="1" applyProtection="1">
      <alignment horizontal="right"/>
      <protection locked="0"/>
    </xf>
    <xf numFmtId="0" fontId="4" fillId="0" borderId="1" xfId="0" applyFont="1" applyBorder="1" applyAlignment="1" applyProtection="1">
      <alignment horizontal="center"/>
    </xf>
    <xf numFmtId="4" fontId="4" fillId="0" borderId="1" xfId="0" applyNumberFormat="1" applyFont="1" applyBorder="1" applyAlignment="1" applyProtection="1">
      <alignment horizontal="right"/>
    </xf>
    <xf numFmtId="4" fontId="4" fillId="0" borderId="3" xfId="0" applyNumberFormat="1" applyFont="1" applyBorder="1" applyAlignment="1" applyProtection="1">
      <alignment horizontal="center"/>
      <protection locked="0"/>
    </xf>
    <xf numFmtId="0" fontId="4" fillId="0" borderId="0" xfId="0" applyFont="1" applyBorder="1" applyProtection="1">
      <protection locked="0"/>
    </xf>
    <xf numFmtId="0" fontId="4" fillId="0" borderId="0" xfId="0" applyFont="1" applyBorder="1" applyAlignment="1" applyProtection="1">
      <alignment horizontal="left" vertical="top" wrapText="1"/>
    </xf>
    <xf numFmtId="0" fontId="4" fillId="0" borderId="0" xfId="0" applyFont="1" applyBorder="1" applyAlignment="1" applyProtection="1">
      <alignment horizontal="left" vertical="top"/>
    </xf>
    <xf numFmtId="4" fontId="4" fillId="0" borderId="4" xfId="0" applyNumberFormat="1" applyFont="1" applyBorder="1" applyAlignment="1" applyProtection="1">
      <alignment horizontal="center"/>
      <protection locked="0"/>
    </xf>
    <xf numFmtId="0" fontId="8" fillId="0" borderId="0" xfId="0" applyFont="1" applyBorder="1" applyAlignment="1" applyProtection="1">
      <alignment horizontal="right" vertical="top"/>
    </xf>
    <xf numFmtId="4" fontId="4" fillId="5" borderId="2" xfId="0" applyNumberFormat="1" applyFont="1" applyFill="1" applyBorder="1" applyAlignment="1" applyProtection="1">
      <alignment horizontal="right"/>
    </xf>
    <xf numFmtId="4" fontId="4" fillId="5" borderId="2" xfId="0" applyNumberFormat="1" applyFont="1" applyFill="1" applyBorder="1" applyAlignment="1" applyProtection="1">
      <alignment horizontal="right"/>
      <protection locked="0"/>
    </xf>
    <xf numFmtId="0" fontId="8" fillId="5" borderId="0" xfId="0" applyFont="1" applyFill="1" applyAlignment="1" applyProtection="1">
      <alignment horizontal="right" vertical="top"/>
    </xf>
    <xf numFmtId="0" fontId="19" fillId="0" borderId="0" xfId="0" applyFont="1" applyAlignment="1">
      <alignment vertical="center"/>
    </xf>
    <xf numFmtId="0" fontId="8" fillId="0" borderId="0" xfId="0" applyFont="1" applyBorder="1" applyAlignment="1" applyProtection="1">
      <alignment horizontal="center"/>
      <protection locked="0"/>
    </xf>
    <xf numFmtId="0" fontId="8" fillId="0" borderId="0" xfId="0" applyFont="1" applyBorder="1"/>
    <xf numFmtId="0" fontId="24" fillId="0" borderId="0" xfId="0" applyFont="1" applyProtection="1">
      <protection locked="0"/>
    </xf>
    <xf numFmtId="0" fontId="25" fillId="0" borderId="0" xfId="0" applyFont="1" applyProtection="1">
      <protection locked="0"/>
    </xf>
    <xf numFmtId="0" fontId="25" fillId="0" borderId="0" xfId="0" applyFont="1" applyAlignment="1" applyProtection="1">
      <alignment horizontal="center"/>
      <protection locked="0"/>
    </xf>
    <xf numFmtId="0" fontId="25" fillId="0" borderId="0" xfId="0" applyFont="1" applyProtection="1"/>
    <xf numFmtId="0" fontId="26" fillId="0" borderId="0" xfId="0" applyFont="1" applyProtection="1"/>
    <xf numFmtId="0" fontId="25" fillId="0" borderId="0" xfId="0" applyFont="1" applyAlignment="1" applyProtection="1">
      <alignment horizontal="center"/>
    </xf>
    <xf numFmtId="0" fontId="25" fillId="0" borderId="0" xfId="0" applyFont="1" applyBorder="1" applyProtection="1">
      <protection locked="0"/>
    </xf>
    <xf numFmtId="165" fontId="25" fillId="0" borderId="0" xfId="0" applyNumberFormat="1" applyFont="1" applyBorder="1" applyAlignment="1" applyProtection="1">
      <alignment horizontal="center"/>
      <protection locked="0"/>
    </xf>
    <xf numFmtId="0" fontId="25" fillId="0" borderId="0" xfId="0" applyFont="1" applyBorder="1" applyAlignment="1" applyProtection="1">
      <alignment horizontal="center"/>
      <protection locked="0"/>
    </xf>
    <xf numFmtId="0" fontId="4" fillId="0" borderId="0" xfId="0" applyFont="1" applyBorder="1" applyAlignment="1" applyProtection="1">
      <alignment horizontal="justify" vertical="top" wrapText="1"/>
    </xf>
    <xf numFmtId="0" fontId="25" fillId="0" borderId="0" xfId="0" applyFont="1"/>
    <xf numFmtId="0" fontId="4" fillId="0" borderId="0" xfId="0" applyFont="1" applyBorder="1" applyAlignment="1" applyProtection="1">
      <alignment horizontal="justify"/>
    </xf>
    <xf numFmtId="0" fontId="1" fillId="0" borderId="0" xfId="0" applyFont="1" applyAlignment="1" applyProtection="1">
      <alignment horizontal="justify" vertical="top" wrapText="1"/>
    </xf>
    <xf numFmtId="4" fontId="4" fillId="0" borderId="0" xfId="0" applyNumberFormat="1" applyFont="1" applyBorder="1" applyAlignment="1" applyProtection="1">
      <alignment horizontal="center"/>
      <protection locked="0"/>
    </xf>
    <xf numFmtId="0" fontId="8" fillId="0" borderId="2" xfId="0" applyFont="1" applyBorder="1" applyProtection="1">
      <protection locked="0"/>
    </xf>
    <xf numFmtId="0" fontId="8" fillId="0" borderId="2" xfId="0" applyFont="1" applyBorder="1" applyAlignment="1" applyProtection="1">
      <alignment horizontal="center"/>
      <protection locked="0"/>
    </xf>
    <xf numFmtId="0" fontId="26" fillId="0" borderId="0" xfId="0" applyFont="1" applyAlignment="1" applyProtection="1">
      <alignment horizontal="left"/>
    </xf>
    <xf numFmtId="0" fontId="49" fillId="0" borderId="0" xfId="0" applyFont="1" applyBorder="1" applyAlignment="1" applyProtection="1">
      <alignment horizontal="right" vertical="top"/>
    </xf>
    <xf numFmtId="0" fontId="50" fillId="0" borderId="0" xfId="0" applyFont="1" applyBorder="1" applyProtection="1">
      <protection locked="0"/>
    </xf>
    <xf numFmtId="0" fontId="1" fillId="0" borderId="0" xfId="0" applyFont="1" applyBorder="1" applyProtection="1">
      <protection locked="0"/>
    </xf>
    <xf numFmtId="0" fontId="50" fillId="0" borderId="0" xfId="0" applyFont="1" applyBorder="1" applyAlignment="1" applyProtection="1">
      <alignment horizontal="center"/>
    </xf>
    <xf numFmtId="4" fontId="50" fillId="0" borderId="0" xfId="0" applyNumberFormat="1" applyFont="1" applyBorder="1" applyAlignment="1" applyProtection="1">
      <alignment horizontal="right"/>
    </xf>
    <xf numFmtId="4" fontId="50" fillId="0" borderId="0" xfId="0" applyNumberFormat="1" applyFont="1" applyBorder="1" applyAlignment="1" applyProtection="1">
      <alignment horizontal="right"/>
      <protection locked="0"/>
    </xf>
    <xf numFmtId="0" fontId="50" fillId="0" borderId="0" xfId="0" applyFont="1" applyBorder="1" applyAlignment="1" applyProtection="1">
      <alignment horizontal="left" vertical="top" wrapText="1"/>
    </xf>
    <xf numFmtId="0" fontId="51" fillId="0" borderId="0" xfId="0" applyFont="1" applyBorder="1" applyAlignment="1" applyProtection="1">
      <alignment horizontal="right" vertical="top"/>
    </xf>
    <xf numFmtId="0" fontId="51" fillId="0" borderId="0" xfId="0" applyFont="1" applyBorder="1" applyProtection="1">
      <protection locked="0"/>
    </xf>
    <xf numFmtId="0" fontId="51" fillId="0" borderId="0" xfId="0" applyFont="1" applyBorder="1" applyAlignment="1" applyProtection="1">
      <alignment horizontal="left" vertical="top" wrapText="1"/>
    </xf>
    <xf numFmtId="0" fontId="52" fillId="0" borderId="0" xfId="0" applyNumberFormat="1" applyFont="1" applyBorder="1" applyAlignment="1" applyProtection="1">
      <alignment horizontal="right" vertical="top"/>
    </xf>
    <xf numFmtId="0" fontId="51" fillId="0" borderId="0" xfId="0" applyFont="1" applyBorder="1" applyAlignment="1" applyProtection="1">
      <alignment horizontal="center"/>
    </xf>
    <xf numFmtId="4" fontId="51" fillId="0" borderId="0" xfId="0" applyNumberFormat="1" applyFont="1" applyBorder="1" applyAlignment="1" applyProtection="1">
      <alignment horizontal="right"/>
    </xf>
    <xf numFmtId="4" fontId="51" fillId="0" borderId="0" xfId="0" applyNumberFormat="1" applyFont="1" applyBorder="1" applyAlignment="1" applyProtection="1">
      <alignment horizontal="right"/>
      <protection locked="0"/>
    </xf>
    <xf numFmtId="0" fontId="50" fillId="0" borderId="0" xfId="0" applyFont="1"/>
    <xf numFmtId="0" fontId="50" fillId="0" borderId="0" xfId="0" applyFont="1" applyAlignment="1" applyProtection="1">
      <alignment horizontal="right" vertical="top"/>
    </xf>
    <xf numFmtId="0" fontId="50" fillId="0" borderId="0" xfId="0" applyFont="1" applyAlignment="1" applyProtection="1">
      <alignment horizontal="left" vertical="top"/>
    </xf>
    <xf numFmtId="0" fontId="50" fillId="0" borderId="0" xfId="0" applyFont="1" applyAlignment="1" applyProtection="1">
      <alignment horizontal="center"/>
    </xf>
    <xf numFmtId="4" fontId="50" fillId="0" borderId="0" xfId="0" applyNumberFormat="1" applyFont="1" applyAlignment="1" applyProtection="1">
      <alignment horizontal="right"/>
    </xf>
    <xf numFmtId="0" fontId="4" fillId="0" borderId="0" xfId="0" applyFont="1" applyBorder="1" applyAlignment="1">
      <alignment horizontal="justify" vertical="top"/>
    </xf>
    <xf numFmtId="0" fontId="49" fillId="0" borderId="0" xfId="0" applyFont="1" applyAlignment="1" applyProtection="1">
      <alignment horizontal="right" vertical="top"/>
    </xf>
    <xf numFmtId="0" fontId="51" fillId="0" borderId="0" xfId="0" applyFont="1"/>
    <xf numFmtId="0" fontId="51" fillId="0" borderId="0" xfId="0" applyFont="1" applyAlignment="1" applyProtection="1">
      <alignment horizontal="justify" vertical="top" wrapText="1"/>
    </xf>
    <xf numFmtId="0" fontId="51" fillId="0" borderId="0" xfId="0" applyFont="1" applyAlignment="1" applyProtection="1">
      <alignment horizontal="center"/>
    </xf>
    <xf numFmtId="4" fontId="51" fillId="0" borderId="0" xfId="0" applyNumberFormat="1" applyFont="1" applyAlignment="1" applyProtection="1">
      <alignment horizontal="right"/>
    </xf>
    <xf numFmtId="4" fontId="51" fillId="0" borderId="0" xfId="0" applyNumberFormat="1" applyFont="1" applyAlignment="1" applyProtection="1">
      <alignment horizontal="right"/>
      <protection locked="0"/>
    </xf>
    <xf numFmtId="0" fontId="51" fillId="0" borderId="0" xfId="0" applyFont="1" applyBorder="1" applyAlignment="1" applyProtection="1">
      <alignment horizontal="justify" vertical="top" wrapText="1"/>
    </xf>
    <xf numFmtId="0" fontId="50" fillId="0" borderId="0" xfId="0" applyFont="1" applyProtection="1"/>
    <xf numFmtId="0" fontId="50" fillId="0" borderId="0" xfId="0" applyFont="1" applyBorder="1" applyAlignment="1" applyProtection="1">
      <alignment horizontal="justify" vertical="top" wrapText="1"/>
    </xf>
    <xf numFmtId="0" fontId="50" fillId="0" borderId="0" xfId="0" applyFont="1" applyBorder="1" applyAlignment="1" applyProtection="1">
      <alignment horizontal="right" vertical="top"/>
    </xf>
    <xf numFmtId="4" fontId="50" fillId="0" borderId="0" xfId="0" applyNumberFormat="1" applyFont="1" applyBorder="1" applyAlignment="1" applyProtection="1">
      <alignment horizontal="center"/>
      <protection locked="0"/>
    </xf>
    <xf numFmtId="0" fontId="53" fillId="0" borderId="0" xfId="0" applyFont="1" applyProtection="1"/>
    <xf numFmtId="0" fontId="53" fillId="0" borderId="0" xfId="0" applyFont="1" applyAlignment="1" applyProtection="1">
      <alignment horizontal="center"/>
    </xf>
    <xf numFmtId="0" fontId="53" fillId="0" borderId="0" xfId="0" applyFont="1" applyBorder="1" applyProtection="1">
      <protection locked="0"/>
    </xf>
    <xf numFmtId="0" fontId="51" fillId="0" borderId="0" xfId="0" applyFont="1" applyProtection="1"/>
    <xf numFmtId="0" fontId="54" fillId="0" borderId="0" xfId="0" applyFont="1" applyProtection="1"/>
    <xf numFmtId="4" fontId="51" fillId="0" borderId="0" xfId="0" applyNumberFormat="1" applyFont="1" applyBorder="1" applyAlignment="1" applyProtection="1">
      <alignment horizontal="center"/>
      <protection locked="0"/>
    </xf>
    <xf numFmtId="4" fontId="50" fillId="0" borderId="0" xfId="0" applyNumberFormat="1" applyFont="1" applyAlignment="1" applyProtection="1">
      <alignment horizontal="right"/>
      <protection locked="0"/>
    </xf>
    <xf numFmtId="0" fontId="51" fillId="0" borderId="0" xfId="0" applyFont="1" applyAlignment="1" applyProtection="1">
      <alignment horizontal="left" vertical="top"/>
    </xf>
    <xf numFmtId="0" fontId="49" fillId="5" borderId="0" xfId="0" applyFont="1" applyFill="1" applyAlignment="1" applyProtection="1">
      <alignment horizontal="right" vertical="top"/>
    </xf>
    <xf numFmtId="0" fontId="51" fillId="5" borderId="0" xfId="0" applyFont="1" applyFill="1"/>
    <xf numFmtId="0" fontId="51" fillId="5" borderId="0" xfId="0" applyFont="1" applyFill="1" applyBorder="1" applyAlignment="1" applyProtection="1">
      <alignment horizontal="justify" vertical="top" wrapText="1"/>
    </xf>
    <xf numFmtId="4" fontId="51" fillId="5" borderId="0" xfId="0" applyNumberFormat="1" applyFont="1" applyFill="1" applyBorder="1" applyAlignment="1" applyProtection="1">
      <alignment horizontal="right"/>
    </xf>
    <xf numFmtId="4" fontId="51" fillId="5" borderId="0" xfId="0" applyNumberFormat="1" applyFont="1" applyFill="1" applyBorder="1" applyAlignment="1" applyProtection="1">
      <alignment horizontal="right"/>
      <protection locked="0"/>
    </xf>
    <xf numFmtId="0" fontId="50" fillId="0" borderId="0" xfId="0" applyFont="1" applyAlignment="1" applyProtection="1">
      <alignment horizontal="left" vertical="top" wrapText="1"/>
    </xf>
    <xf numFmtId="4" fontId="4" fillId="0" borderId="0" xfId="0" applyNumberFormat="1" applyFont="1" applyFill="1" applyAlignment="1" applyProtection="1">
      <alignment horizontal="right"/>
    </xf>
    <xf numFmtId="0" fontId="4" fillId="0" borderId="0" xfId="0" applyFont="1" applyBorder="1" applyProtection="1"/>
    <xf numFmtId="0" fontId="4" fillId="5" borderId="0" xfId="0" applyFont="1" applyFill="1"/>
    <xf numFmtId="0" fontId="1" fillId="0" borderId="0" xfId="0" applyFont="1" applyBorder="1" applyAlignment="1" applyProtection="1">
      <alignment horizontal="left" vertical="top" wrapText="1"/>
    </xf>
    <xf numFmtId="4" fontId="4" fillId="5" borderId="0" xfId="0" applyNumberFormat="1" applyFont="1" applyFill="1" applyBorder="1" applyAlignment="1" applyProtection="1">
      <alignment horizontal="right"/>
    </xf>
    <xf numFmtId="4" fontId="4" fillId="5" borderId="0" xfId="0" applyNumberFormat="1" applyFont="1" applyFill="1" applyBorder="1" applyAlignment="1" applyProtection="1">
      <alignment horizontal="right"/>
      <protection locked="0"/>
    </xf>
    <xf numFmtId="0" fontId="4" fillId="5" borderId="0" xfId="0" applyFont="1" applyFill="1" applyBorder="1" applyAlignment="1" applyProtection="1">
      <alignment horizontal="center"/>
    </xf>
    <xf numFmtId="0" fontId="4" fillId="5" borderId="0" xfId="0" applyFont="1" applyFill="1" applyBorder="1" applyProtection="1">
      <protection locked="0"/>
    </xf>
    <xf numFmtId="0" fontId="4" fillId="0" borderId="2"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4" fillId="0" borderId="2" xfId="0" applyNumberFormat="1" applyFont="1" applyBorder="1" applyAlignment="1" applyProtection="1">
      <alignment horizontal="right" vertical="top"/>
    </xf>
    <xf numFmtId="0" fontId="4" fillId="0" borderId="0" xfId="0" applyNumberFormat="1" applyFont="1" applyBorder="1" applyAlignment="1" applyProtection="1">
      <alignment horizontal="right" vertical="top"/>
    </xf>
    <xf numFmtId="0" fontId="4" fillId="0" borderId="0" xfId="0" applyFont="1" applyBorder="1" applyAlignment="1" applyProtection="1">
      <alignment horizontal="right" vertical="top"/>
    </xf>
    <xf numFmtId="0" fontId="30" fillId="0" borderId="2" xfId="0" applyNumberFormat="1" applyFont="1" applyBorder="1" applyAlignment="1" applyProtection="1">
      <alignment horizontal="right" vertical="top"/>
    </xf>
    <xf numFmtId="0" fontId="30" fillId="0" borderId="0" xfId="0" applyNumberFormat="1" applyFont="1" applyBorder="1" applyAlignment="1" applyProtection="1">
      <alignment horizontal="right" vertical="top"/>
    </xf>
    <xf numFmtId="166" fontId="8" fillId="0" borderId="0" xfId="0" applyNumberFormat="1" applyFont="1" applyBorder="1" applyAlignment="1" applyProtection="1">
      <alignment horizontal="center"/>
      <protection locked="0"/>
    </xf>
    <xf numFmtId="0" fontId="25" fillId="0" borderId="0" xfId="0" applyFont="1" applyAlignment="1" applyProtection="1">
      <alignment horizontal="left"/>
      <protection locked="0"/>
    </xf>
    <xf numFmtId="0" fontId="25" fillId="0" borderId="0" xfId="0" applyFont="1" applyBorder="1" applyAlignment="1">
      <alignment vertical="top" wrapText="1"/>
    </xf>
    <xf numFmtId="0" fontId="4" fillId="0" borderId="0" xfId="0" applyFont="1" applyBorder="1" applyAlignment="1" applyProtection="1">
      <alignment horizontal="left"/>
    </xf>
    <xf numFmtId="0" fontId="4" fillId="5" borderId="0" xfId="0" applyFont="1" applyFill="1" applyBorder="1" applyAlignment="1" applyProtection="1">
      <alignment horizontal="justify" vertical="top" wrapText="1"/>
    </xf>
    <xf numFmtId="0" fontId="4" fillId="5" borderId="0" xfId="0" applyFont="1" applyFill="1" applyBorder="1" applyAlignment="1" applyProtection="1">
      <alignment horizontal="justify" vertical="top" wrapText="1"/>
    </xf>
    <xf numFmtId="0" fontId="50" fillId="0" borderId="5" xfId="0" applyFont="1" applyBorder="1" applyAlignment="1">
      <alignment horizontal="right"/>
    </xf>
    <xf numFmtId="0" fontId="50" fillId="0" borderId="6" xfId="0" applyFont="1" applyBorder="1" applyAlignment="1">
      <alignment vertical="top" wrapText="1"/>
    </xf>
    <xf numFmtId="0" fontId="50" fillId="0" borderId="6" xfId="0" applyFont="1" applyBorder="1" applyAlignment="1">
      <alignment horizontal="center" vertical="top"/>
    </xf>
    <xf numFmtId="0" fontId="50" fillId="0" borderId="6" xfId="0" applyFont="1" applyBorder="1" applyAlignment="1">
      <alignment horizontal="center"/>
    </xf>
    <xf numFmtId="167" fontId="50" fillId="0" borderId="6" xfId="0" applyNumberFormat="1" applyFont="1" applyBorder="1" applyAlignment="1">
      <alignment horizontal="center"/>
    </xf>
    <xf numFmtId="167" fontId="50" fillId="0" borderId="7" xfId="0" applyNumberFormat="1" applyFont="1" applyBorder="1" applyAlignment="1">
      <alignment horizontal="center"/>
    </xf>
    <xf numFmtId="0" fontId="17" fillId="0" borderId="8" xfId="0" applyFont="1" applyBorder="1" applyAlignment="1"/>
    <xf numFmtId="0" fontId="1" fillId="0" borderId="0" xfId="0" applyFont="1" applyBorder="1" applyAlignment="1">
      <alignment vertical="top" wrapText="1"/>
    </xf>
    <xf numFmtId="0" fontId="1" fillId="0" borderId="0" xfId="0" applyFont="1" applyBorder="1" applyAlignment="1">
      <alignment horizontal="center" vertical="top"/>
    </xf>
    <xf numFmtId="0" fontId="1" fillId="0" borderId="0" xfId="0" applyFont="1" applyBorder="1" applyAlignment="1">
      <alignment horizontal="center"/>
    </xf>
    <xf numFmtId="167" fontId="1" fillId="0" borderId="0" xfId="0" applyNumberFormat="1" applyFont="1" applyBorder="1" applyAlignment="1">
      <alignment horizontal="center"/>
    </xf>
    <xf numFmtId="167" fontId="1" fillId="0" borderId="9" xfId="0" applyNumberFormat="1" applyFont="1" applyBorder="1" applyAlignment="1">
      <alignment horizontal="center"/>
    </xf>
    <xf numFmtId="0" fontId="55" fillId="0" borderId="8" xfId="0" applyFont="1" applyBorder="1" applyAlignment="1"/>
    <xf numFmtId="0" fontId="50" fillId="0" borderId="0" xfId="0" applyFont="1" applyBorder="1" applyAlignment="1">
      <alignment vertical="top" wrapText="1"/>
    </xf>
    <xf numFmtId="0" fontId="50" fillId="0" borderId="0" xfId="0" applyFont="1" applyBorder="1" applyAlignment="1">
      <alignment horizontal="center" vertical="top"/>
    </xf>
    <xf numFmtId="0" fontId="50" fillId="0" borderId="0" xfId="0" applyFont="1" applyBorder="1" applyAlignment="1">
      <alignment horizontal="center"/>
    </xf>
    <xf numFmtId="167" fontId="50" fillId="0" borderId="0" xfId="0" applyNumberFormat="1" applyFont="1" applyBorder="1" applyAlignment="1">
      <alignment horizontal="center"/>
    </xf>
    <xf numFmtId="167" fontId="50" fillId="0" borderId="9" xfId="0" applyNumberFormat="1" applyFont="1" applyBorder="1" applyAlignment="1">
      <alignment horizontal="center"/>
    </xf>
    <xf numFmtId="0" fontId="31" fillId="0" borderId="10" xfId="0" applyFont="1" applyBorder="1" applyAlignment="1">
      <alignment horizontal="right" vertical="center" wrapText="1"/>
    </xf>
    <xf numFmtId="0" fontId="31" fillId="0" borderId="11" xfId="0" applyFont="1" applyBorder="1" applyAlignment="1">
      <alignment vertical="center" wrapText="1"/>
    </xf>
    <xf numFmtId="0" fontId="31" fillId="0" borderId="11" xfId="0" applyFont="1" applyBorder="1" applyAlignment="1">
      <alignment horizontal="center" vertical="center" wrapText="1"/>
    </xf>
    <xf numFmtId="167" fontId="31" fillId="0" borderId="11" xfId="0" applyNumberFormat="1" applyFont="1" applyBorder="1" applyAlignment="1">
      <alignment horizontal="center" vertical="center" wrapText="1"/>
    </xf>
    <xf numFmtId="167" fontId="31" fillId="0" borderId="12" xfId="0" applyNumberFormat="1" applyFont="1" applyBorder="1" applyAlignment="1">
      <alignment horizontal="center" vertical="center" wrapText="1"/>
    </xf>
    <xf numFmtId="0" fontId="32" fillId="2" borderId="5" xfId="0" applyFont="1" applyFill="1" applyBorder="1" applyAlignment="1">
      <alignment vertical="center"/>
    </xf>
    <xf numFmtId="0" fontId="32" fillId="2" borderId="6" xfId="0" applyFont="1" applyFill="1" applyBorder="1" applyAlignment="1">
      <alignment vertical="top" wrapText="1"/>
    </xf>
    <xf numFmtId="0" fontId="31" fillId="2" borderId="6" xfId="0" applyFont="1" applyFill="1" applyBorder="1" applyAlignment="1">
      <alignment horizontal="center" vertical="top" wrapText="1"/>
    </xf>
    <xf numFmtId="167" fontId="31" fillId="2" borderId="6" xfId="0" applyNumberFormat="1" applyFont="1" applyFill="1" applyBorder="1" applyAlignment="1">
      <alignment horizontal="center" vertical="top" wrapText="1"/>
    </xf>
    <xf numFmtId="167" fontId="31" fillId="2" borderId="7" xfId="0" applyNumberFormat="1" applyFont="1" applyFill="1" applyBorder="1" applyAlignment="1">
      <alignment horizontal="center" vertical="top" wrapText="1"/>
    </xf>
    <xf numFmtId="0" fontId="33" fillId="0" borderId="8" xfId="0" applyFont="1" applyBorder="1" applyAlignment="1">
      <alignment horizontal="right" vertical="top"/>
    </xf>
    <xf numFmtId="0" fontId="31" fillId="0" borderId="0" xfId="0" applyFont="1" applyBorder="1" applyAlignment="1">
      <alignment vertical="top" wrapText="1"/>
    </xf>
    <xf numFmtId="0" fontId="31" fillId="0" borderId="0" xfId="0" applyFont="1" applyBorder="1" applyAlignment="1">
      <alignment horizontal="center" vertical="top" wrapText="1"/>
    </xf>
    <xf numFmtId="167" fontId="31" fillId="0" borderId="0" xfId="0" applyNumberFormat="1" applyFont="1" applyBorder="1" applyAlignment="1">
      <alignment horizontal="center" vertical="top" wrapText="1"/>
    </xf>
    <xf numFmtId="167" fontId="31" fillId="0" borderId="9" xfId="0" applyNumberFormat="1" applyFont="1" applyBorder="1" applyAlignment="1">
      <alignment horizontal="center" vertical="top" wrapText="1"/>
    </xf>
    <xf numFmtId="0" fontId="31" fillId="0" borderId="8" xfId="0" applyNumberFormat="1" applyFont="1" applyBorder="1" applyAlignment="1">
      <alignment horizontal="right" vertical="top" wrapText="1"/>
    </xf>
    <xf numFmtId="0" fontId="31" fillId="0" borderId="0" xfId="0" applyFont="1" applyBorder="1" applyAlignment="1">
      <alignment horizontal="center" vertical="top"/>
    </xf>
    <xf numFmtId="167" fontId="31" fillId="0" borderId="0" xfId="0" applyNumberFormat="1" applyFont="1" applyBorder="1" applyAlignment="1">
      <alignment horizontal="center" vertical="top"/>
    </xf>
    <xf numFmtId="0" fontId="31" fillId="0" borderId="8" xfId="0" applyNumberFormat="1" applyFont="1" applyBorder="1" applyAlignment="1">
      <alignment vertical="top" wrapText="1"/>
    </xf>
    <xf numFmtId="0" fontId="34" fillId="0" borderId="0" xfId="0" applyFont="1" applyFill="1" applyBorder="1" applyAlignment="1" applyProtection="1">
      <alignment vertical="top" wrapText="1"/>
    </xf>
    <xf numFmtId="0" fontId="33" fillId="0" borderId="8" xfId="0" applyFont="1" applyBorder="1" applyAlignment="1">
      <alignment vertical="top" wrapText="1"/>
    </xf>
    <xf numFmtId="0" fontId="31" fillId="0" borderId="0" xfId="0" applyFont="1" applyBorder="1" applyAlignment="1" applyProtection="1">
      <alignment horizontal="left" vertical="top" wrapText="1"/>
      <protection locked="0"/>
    </xf>
    <xf numFmtId="49" fontId="33" fillId="0" borderId="0" xfId="0" applyNumberFormat="1" applyFont="1" applyFill="1" applyBorder="1" applyAlignment="1">
      <alignment horizontal="right" vertical="top" wrapText="1"/>
    </xf>
    <xf numFmtId="0" fontId="33" fillId="0" borderId="0" xfId="0" applyFont="1" applyBorder="1" applyAlignment="1">
      <alignment horizontal="center" vertical="top" wrapText="1"/>
    </xf>
    <xf numFmtId="0" fontId="33" fillId="0" borderId="13" xfId="0" applyFont="1" applyBorder="1" applyAlignment="1">
      <alignment horizontal="right"/>
    </xf>
    <xf numFmtId="49" fontId="32" fillId="0" borderId="14" xfId="0" applyNumberFormat="1" applyFont="1" applyBorder="1" applyAlignment="1">
      <alignment vertical="top" wrapText="1"/>
    </xf>
    <xf numFmtId="0" fontId="32" fillId="0" borderId="14" xfId="0" applyFont="1" applyBorder="1" applyAlignment="1">
      <alignment horizontal="center" vertical="top" wrapText="1"/>
    </xf>
    <xf numFmtId="167" fontId="32" fillId="0" borderId="14" xfId="0" applyNumberFormat="1" applyFont="1" applyBorder="1" applyAlignment="1">
      <alignment horizontal="center" vertical="top" wrapText="1"/>
    </xf>
    <xf numFmtId="167" fontId="32" fillId="0" borderId="15" xfId="0" applyNumberFormat="1" applyFont="1" applyBorder="1" applyAlignment="1">
      <alignment horizontal="center" vertical="top" wrapText="1"/>
    </xf>
    <xf numFmtId="49" fontId="32" fillId="2" borderId="13" xfId="0" applyNumberFormat="1" applyFont="1" applyFill="1" applyBorder="1" applyAlignment="1">
      <alignment vertical="center"/>
    </xf>
    <xf numFmtId="0" fontId="32" fillId="2" borderId="14" xfId="0" applyFont="1" applyFill="1" applyBorder="1" applyAlignment="1">
      <alignment vertical="top" wrapText="1"/>
    </xf>
    <xf numFmtId="0" fontId="31" fillId="2" borderId="14" xfId="0" applyFont="1" applyFill="1" applyBorder="1" applyAlignment="1">
      <alignment horizontal="center" vertical="top" wrapText="1"/>
    </xf>
    <xf numFmtId="167" fontId="31" fillId="2" borderId="14" xfId="0" applyNumberFormat="1" applyFont="1" applyFill="1" applyBorder="1" applyAlignment="1">
      <alignment horizontal="center" vertical="top" wrapText="1"/>
    </xf>
    <xf numFmtId="167" fontId="31" fillId="2" borderId="15" xfId="0" applyNumberFormat="1" applyFont="1" applyFill="1" applyBorder="1" applyAlignment="1">
      <alignment horizontal="center" vertical="top" wrapText="1"/>
    </xf>
    <xf numFmtId="49" fontId="31" fillId="0" borderId="8" xfId="0" applyNumberFormat="1" applyFont="1" applyBorder="1" applyAlignment="1">
      <alignment horizontal="right" vertical="top" wrapText="1"/>
    </xf>
    <xf numFmtId="0" fontId="34" fillId="0" borderId="0" xfId="0" applyFont="1" applyFill="1" applyBorder="1" applyAlignment="1" applyProtection="1">
      <alignment horizontal="center" vertical="top"/>
    </xf>
    <xf numFmtId="3" fontId="34" fillId="0" borderId="0" xfId="0" applyNumberFormat="1" applyFont="1" applyFill="1" applyBorder="1" applyAlignment="1" applyProtection="1">
      <alignment horizontal="center" vertical="top"/>
    </xf>
    <xf numFmtId="49" fontId="31" fillId="0" borderId="8" xfId="0" applyNumberFormat="1" applyFont="1" applyBorder="1" applyAlignment="1">
      <alignment horizontal="right" vertical="top" shrinkToFit="1"/>
    </xf>
    <xf numFmtId="0" fontId="31" fillId="0" borderId="0" xfId="0" applyNumberFormat="1" applyFont="1" applyBorder="1" applyAlignment="1">
      <alignment horizontal="left" vertical="top" wrapText="1"/>
    </xf>
    <xf numFmtId="0" fontId="31" fillId="0" borderId="0" xfId="0" applyFont="1" applyBorder="1" applyAlignment="1">
      <alignment horizontal="left" vertical="center" wrapText="1"/>
    </xf>
    <xf numFmtId="0" fontId="31" fillId="0" borderId="0" xfId="0" applyNumberFormat="1" applyFont="1" applyBorder="1" applyAlignment="1">
      <alignment vertical="top" wrapText="1"/>
    </xf>
    <xf numFmtId="0" fontId="33" fillId="0" borderId="8" xfId="0" applyFont="1" applyFill="1" applyBorder="1" applyAlignment="1">
      <alignment horizontal="right" vertical="top"/>
    </xf>
    <xf numFmtId="0" fontId="36" fillId="0" borderId="0" xfId="0" applyFont="1" applyFill="1" applyBorder="1" applyAlignment="1">
      <alignment horizontal="justify" vertical="top" wrapText="1"/>
    </xf>
    <xf numFmtId="0" fontId="36" fillId="0" borderId="0" xfId="0" applyFont="1" applyFill="1" applyBorder="1" applyAlignment="1">
      <alignment horizontal="center" vertical="top"/>
    </xf>
    <xf numFmtId="167" fontId="31" fillId="0" borderId="0" xfId="0" applyNumberFormat="1" applyFont="1" applyFill="1" applyBorder="1" applyAlignment="1">
      <alignment horizontal="center" vertical="top"/>
    </xf>
    <xf numFmtId="167" fontId="31" fillId="0" borderId="9" xfId="0" applyNumberFormat="1" applyFont="1" applyFill="1" applyBorder="1" applyAlignment="1">
      <alignment horizontal="center" vertical="top" wrapText="1"/>
    </xf>
    <xf numFmtId="0" fontId="56" fillId="0" borderId="8" xfId="0" quotePrefix="1" applyFont="1" applyFill="1" applyBorder="1" applyAlignment="1">
      <alignment horizontal="right" vertical="top"/>
    </xf>
    <xf numFmtId="0" fontId="56" fillId="0" borderId="8" xfId="0" applyFont="1" applyFill="1" applyBorder="1" applyAlignment="1">
      <alignment horizontal="right" vertical="top"/>
    </xf>
    <xf numFmtId="0" fontId="36" fillId="0" borderId="0" xfId="0" applyFont="1" applyFill="1" applyBorder="1" applyAlignment="1">
      <alignment vertical="top" wrapText="1"/>
    </xf>
    <xf numFmtId="0" fontId="36" fillId="0" borderId="8" xfId="0" quotePrefix="1" applyFont="1" applyFill="1" applyBorder="1" applyAlignment="1">
      <alignment horizontal="right" vertical="top"/>
    </xf>
    <xf numFmtId="0" fontId="36" fillId="0" borderId="8" xfId="0" applyFont="1" applyFill="1" applyBorder="1" applyAlignment="1">
      <alignment horizontal="right" vertical="top"/>
    </xf>
    <xf numFmtId="0" fontId="33" fillId="0" borderId="0" xfId="0" applyFont="1"/>
    <xf numFmtId="49" fontId="56" fillId="0" borderId="8" xfId="0" applyNumberFormat="1" applyFont="1" applyBorder="1" applyAlignment="1">
      <alignment horizontal="right" vertical="top"/>
    </xf>
    <xf numFmtId="0" fontId="57" fillId="0" borderId="0" xfId="0" applyFont="1" applyBorder="1" applyAlignment="1">
      <alignment vertical="top" wrapText="1"/>
    </xf>
    <xf numFmtId="0" fontId="56" fillId="0" borderId="0" xfId="0" applyFont="1" applyBorder="1" applyAlignment="1">
      <alignment horizontal="center" vertical="top"/>
    </xf>
    <xf numFmtId="0" fontId="56" fillId="0" borderId="0" xfId="0" applyFont="1" applyBorder="1" applyAlignment="1">
      <alignment horizontal="center"/>
    </xf>
    <xf numFmtId="167" fontId="58" fillId="0" borderId="0" xfId="0" applyNumberFormat="1" applyFont="1" applyBorder="1" applyAlignment="1">
      <alignment horizontal="center" vertical="top"/>
    </xf>
    <xf numFmtId="167" fontId="58" fillId="0" borderId="9" xfId="0" applyNumberFormat="1" applyFont="1" applyBorder="1" applyAlignment="1">
      <alignment horizontal="center" vertical="top" wrapText="1"/>
    </xf>
    <xf numFmtId="49" fontId="32" fillId="0" borderId="10" xfId="0" applyNumberFormat="1" applyFont="1" applyBorder="1" applyAlignment="1">
      <alignment horizontal="right" vertical="top" wrapText="1"/>
    </xf>
    <xf numFmtId="0" fontId="32" fillId="0" borderId="11" xfId="0" applyFont="1" applyBorder="1" applyAlignment="1">
      <alignment vertical="top" wrapText="1"/>
    </xf>
    <xf numFmtId="0" fontId="32" fillId="0" borderId="11" xfId="0" applyFont="1" applyBorder="1" applyAlignment="1">
      <alignment horizontal="center" vertical="top" wrapText="1"/>
    </xf>
    <xf numFmtId="167" fontId="32" fillId="0" borderId="11" xfId="0" applyNumberFormat="1" applyFont="1" applyBorder="1" applyAlignment="1">
      <alignment horizontal="center" vertical="top" wrapText="1"/>
    </xf>
    <xf numFmtId="167" fontId="32" fillId="0" borderId="12" xfId="0" applyNumberFormat="1" applyFont="1" applyBorder="1" applyAlignment="1">
      <alignment horizontal="center" vertical="top" wrapText="1"/>
    </xf>
    <xf numFmtId="49" fontId="32" fillId="2" borderId="10" xfId="0" applyNumberFormat="1" applyFont="1" applyFill="1" applyBorder="1" applyAlignment="1">
      <alignment horizontal="left" vertical="center"/>
    </xf>
    <xf numFmtId="0" fontId="32" fillId="2" borderId="11" xfId="0" applyFont="1" applyFill="1" applyBorder="1" applyAlignment="1">
      <alignment horizontal="left" vertical="top" wrapText="1"/>
    </xf>
    <xf numFmtId="0" fontId="31" fillId="2" borderId="11" xfId="0" applyFont="1" applyFill="1" applyBorder="1" applyAlignment="1">
      <alignment horizontal="center" vertical="top" wrapText="1"/>
    </xf>
    <xf numFmtId="4" fontId="31" fillId="2" borderId="11" xfId="0" applyNumberFormat="1" applyFont="1" applyFill="1" applyBorder="1" applyAlignment="1">
      <alignment horizontal="center" vertical="top" wrapText="1"/>
    </xf>
    <xf numFmtId="4" fontId="31" fillId="2" borderId="12" xfId="0" applyNumberFormat="1" applyFont="1" applyFill="1" applyBorder="1" applyAlignment="1">
      <alignment horizontal="center" vertical="top" wrapText="1"/>
    </xf>
    <xf numFmtId="49" fontId="56" fillId="0" borderId="8" xfId="0" applyNumberFormat="1" applyFont="1" applyBorder="1" applyAlignment="1">
      <alignment horizontal="right" vertical="top" wrapText="1"/>
    </xf>
    <xf numFmtId="0" fontId="56" fillId="0" borderId="0" xfId="0" applyFont="1" applyBorder="1" applyAlignment="1">
      <alignment vertical="top" wrapText="1"/>
    </xf>
    <xf numFmtId="0" fontId="56" fillId="0" borderId="0" xfId="0" applyFont="1" applyBorder="1" applyAlignment="1">
      <alignment horizontal="center" vertical="top" wrapText="1"/>
    </xf>
    <xf numFmtId="167" fontId="56" fillId="0" borderId="0" xfId="0" applyNumberFormat="1" applyFont="1" applyBorder="1" applyAlignment="1">
      <alignment horizontal="center" vertical="top" wrapText="1"/>
    </xf>
    <xf numFmtId="167" fontId="56" fillId="0" borderId="9" xfId="0" applyNumberFormat="1" applyFont="1" applyBorder="1" applyAlignment="1">
      <alignment horizontal="center" vertical="top" wrapText="1"/>
    </xf>
    <xf numFmtId="0" fontId="33" fillId="0" borderId="0" xfId="0" applyFont="1" applyAlignment="1">
      <alignment horizontal="center" vertical="top"/>
    </xf>
    <xf numFmtId="0" fontId="31" fillId="0" borderId="0" xfId="0" applyFont="1" applyAlignment="1">
      <alignment wrapText="1"/>
    </xf>
    <xf numFmtId="0" fontId="31" fillId="0" borderId="0" xfId="0" applyFont="1" applyAlignment="1">
      <alignment horizontal="center" vertical="top"/>
    </xf>
    <xf numFmtId="0" fontId="31" fillId="0" borderId="0" xfId="0" applyFont="1" applyAlignment="1">
      <alignment horizontal="center" vertical="center"/>
    </xf>
    <xf numFmtId="167" fontId="31" fillId="0" borderId="0" xfId="0" applyNumberFormat="1" applyFont="1" applyAlignment="1">
      <alignment vertical="center"/>
    </xf>
    <xf numFmtId="167" fontId="33" fillId="0" borderId="0" xfId="0" applyNumberFormat="1" applyFont="1" applyAlignment="1">
      <alignment vertical="center"/>
    </xf>
    <xf numFmtId="0" fontId="31" fillId="0" borderId="0" xfId="0" applyFont="1" applyAlignment="1">
      <alignment horizontal="justify" vertical="top" wrapText="1"/>
    </xf>
    <xf numFmtId="0" fontId="31" fillId="0" borderId="0" xfId="0" applyFont="1" applyAlignment="1">
      <alignment horizontal="center"/>
    </xf>
    <xf numFmtId="0" fontId="31" fillId="0" borderId="0" xfId="0" applyFont="1" applyAlignment="1">
      <alignment vertical="center"/>
    </xf>
    <xf numFmtId="4" fontId="31" fillId="0" borderId="0" xfId="0" applyNumberFormat="1" applyFont="1" applyAlignment="1">
      <alignment vertical="center"/>
    </xf>
    <xf numFmtId="1" fontId="31" fillId="0" borderId="0" xfId="0" applyNumberFormat="1" applyFont="1" applyAlignment="1">
      <alignment horizontal="center" vertical="center"/>
    </xf>
    <xf numFmtId="0" fontId="31" fillId="0" borderId="0" xfId="0" applyFont="1" applyAlignment="1">
      <alignment horizontal="justify" vertical="top"/>
    </xf>
    <xf numFmtId="167" fontId="31" fillId="0" borderId="0" xfId="0" applyNumberFormat="1" applyFont="1" applyAlignment="1">
      <alignment horizontal="center" vertical="top"/>
    </xf>
    <xf numFmtId="167" fontId="33" fillId="0" borderId="0" xfId="0" applyNumberFormat="1" applyFont="1" applyAlignment="1">
      <alignment horizontal="right" vertical="top"/>
    </xf>
    <xf numFmtId="0" fontId="32" fillId="0" borderId="10" xfId="0" applyFont="1" applyBorder="1" applyAlignment="1">
      <alignment horizontal="right" vertical="top"/>
    </xf>
    <xf numFmtId="0" fontId="32" fillId="0" borderId="11" xfId="0" applyFont="1" applyBorder="1" applyAlignment="1">
      <alignment horizontal="left" vertical="top" wrapText="1"/>
    </xf>
    <xf numFmtId="0" fontId="32" fillId="0" borderId="11" xfId="0" applyFont="1" applyBorder="1" applyAlignment="1">
      <alignment horizontal="center" vertical="top"/>
    </xf>
    <xf numFmtId="4" fontId="32" fillId="0" borderId="11" xfId="0" applyNumberFormat="1" applyFont="1" applyBorder="1" applyAlignment="1">
      <alignment horizontal="center" vertical="top"/>
    </xf>
    <xf numFmtId="4" fontId="32" fillId="0" borderId="12" xfId="0" applyNumberFormat="1" applyFont="1" applyBorder="1" applyAlignment="1">
      <alignment horizontal="center" vertical="top"/>
    </xf>
    <xf numFmtId="0" fontId="32" fillId="2" borderId="11" xfId="0" applyFont="1" applyFill="1" applyBorder="1" applyAlignment="1">
      <alignment horizontal="center" vertical="top" wrapText="1"/>
    </xf>
    <xf numFmtId="4" fontId="32" fillId="2" borderId="11" xfId="0" applyNumberFormat="1" applyFont="1" applyFill="1" applyBorder="1" applyAlignment="1">
      <alignment horizontal="center" vertical="top" wrapText="1"/>
    </xf>
    <xf numFmtId="4" fontId="32" fillId="2" borderId="12" xfId="0" applyNumberFormat="1" applyFont="1" applyFill="1" applyBorder="1" applyAlignment="1">
      <alignment horizontal="center" vertical="top" wrapText="1"/>
    </xf>
    <xf numFmtId="49" fontId="31" fillId="0" borderId="8" xfId="0" applyNumberFormat="1" applyFont="1" applyBorder="1" applyAlignment="1">
      <alignment horizontal="left" vertical="top" wrapText="1"/>
    </xf>
    <xf numFmtId="4" fontId="31" fillId="0" borderId="0" xfId="0" applyNumberFormat="1" applyFont="1" applyBorder="1" applyAlignment="1">
      <alignment horizontal="center" vertical="top" wrapText="1"/>
    </xf>
    <xf numFmtId="4" fontId="31" fillId="0" borderId="9" xfId="0" applyNumberFormat="1" applyFont="1" applyBorder="1" applyAlignment="1">
      <alignment horizontal="center" vertical="top" wrapText="1"/>
    </xf>
    <xf numFmtId="4" fontId="31" fillId="0" borderId="0" xfId="0" applyNumberFormat="1" applyFont="1" applyBorder="1" applyAlignment="1">
      <alignment horizontal="center" vertical="top"/>
    </xf>
    <xf numFmtId="0" fontId="33" fillId="0" borderId="8" xfId="0" applyFont="1" applyBorder="1" applyAlignment="1">
      <alignment horizontal="left" vertical="top"/>
    </xf>
    <xf numFmtId="0" fontId="31" fillId="0" borderId="0" xfId="0" applyFont="1" applyBorder="1" applyAlignment="1">
      <alignment horizontal="justify" vertical="top"/>
    </xf>
    <xf numFmtId="167" fontId="33" fillId="0" borderId="9" xfId="0" applyNumberFormat="1" applyFont="1" applyBorder="1" applyAlignment="1">
      <alignment horizontal="center" vertical="top"/>
    </xf>
    <xf numFmtId="49" fontId="31" fillId="0" borderId="8" xfId="0" applyNumberFormat="1" applyFont="1" applyBorder="1" applyAlignment="1">
      <alignment horizontal="left" vertical="top"/>
    </xf>
    <xf numFmtId="0" fontId="31" fillId="0" borderId="0" xfId="0" applyFont="1" applyBorder="1" applyAlignment="1">
      <alignment horizontal="justify" vertical="top" wrapText="1"/>
    </xf>
    <xf numFmtId="0" fontId="31" fillId="0" borderId="0" xfId="0" applyFont="1" applyBorder="1" applyAlignment="1">
      <alignment horizontal="center"/>
    </xf>
    <xf numFmtId="1" fontId="31" fillId="0" borderId="0" xfId="0" applyNumberFormat="1" applyFont="1" applyAlignment="1">
      <alignment vertical="top"/>
    </xf>
    <xf numFmtId="4" fontId="31" fillId="0" borderId="0" xfId="0" applyNumberFormat="1" applyFont="1" applyAlignment="1">
      <alignment vertical="top" wrapText="1"/>
    </xf>
    <xf numFmtId="4" fontId="31" fillId="5" borderId="0" xfId="0" applyNumberFormat="1" applyFont="1" applyFill="1" applyAlignment="1">
      <alignment horizontal="center" vertical="center"/>
    </xf>
    <xf numFmtId="2" fontId="31" fillId="0" borderId="0" xfId="0" applyNumberFormat="1" applyFont="1" applyAlignment="1">
      <alignment vertical="top" wrapText="1"/>
    </xf>
    <xf numFmtId="1" fontId="31" fillId="5" borderId="0" xfId="0" applyNumberFormat="1" applyFont="1" applyFill="1" applyAlignment="1">
      <alignment vertical="top"/>
    </xf>
    <xf numFmtId="1" fontId="36" fillId="5" borderId="0" xfId="0" applyNumberFormat="1" applyFont="1" applyFill="1" applyAlignment="1">
      <alignment vertical="top"/>
    </xf>
    <xf numFmtId="4" fontId="36" fillId="5" borderId="0" xfId="0" applyNumberFormat="1" applyFont="1" applyFill="1" applyAlignment="1">
      <alignment vertical="top" wrapText="1"/>
    </xf>
    <xf numFmtId="1" fontId="36" fillId="5" borderId="0" xfId="0" applyNumberFormat="1" applyFont="1" applyFill="1"/>
    <xf numFmtId="4" fontId="36" fillId="5" borderId="0" xfId="0" applyNumberFormat="1" applyFont="1" applyFill="1"/>
    <xf numFmtId="2" fontId="36" fillId="0" borderId="0" xfId="0" applyNumberFormat="1" applyFont="1" applyAlignment="1">
      <alignment vertical="top" wrapText="1"/>
    </xf>
    <xf numFmtId="0" fontId="2" fillId="0" borderId="0" xfId="2" applyFont="1" applyAlignment="1">
      <alignment horizontal="justify" vertical="top"/>
    </xf>
    <xf numFmtId="0" fontId="36" fillId="0" borderId="0" xfId="0" applyFont="1" applyAlignment="1">
      <alignment horizontal="left"/>
    </xf>
    <xf numFmtId="168" fontId="36" fillId="5" borderId="0" xfId="0" applyNumberFormat="1" applyFont="1" applyFill="1"/>
    <xf numFmtId="0" fontId="59" fillId="0" borderId="8" xfId="0" quotePrefix="1" applyFont="1" applyBorder="1" applyAlignment="1">
      <alignment horizontal="left" vertical="top"/>
    </xf>
    <xf numFmtId="0" fontId="58" fillId="0" borderId="0" xfId="0" applyFont="1" applyBorder="1" applyAlignment="1">
      <alignment horizontal="justify" vertical="top" wrapText="1"/>
    </xf>
    <xf numFmtId="0" fontId="58" fillId="0" borderId="0" xfId="0" applyFont="1" applyBorder="1" applyAlignment="1">
      <alignment horizontal="center"/>
    </xf>
    <xf numFmtId="4" fontId="58" fillId="0" borderId="0" xfId="0" applyNumberFormat="1" applyFont="1" applyBorder="1" applyAlignment="1">
      <alignment horizontal="center" vertical="top" wrapText="1"/>
    </xf>
    <xf numFmtId="4" fontId="58" fillId="0" borderId="9" xfId="0" applyNumberFormat="1" applyFont="1" applyBorder="1" applyAlignment="1">
      <alignment horizontal="center" vertical="top" wrapText="1"/>
    </xf>
    <xf numFmtId="49" fontId="60" fillId="0" borderId="8" xfId="0" applyNumberFormat="1" applyFont="1" applyBorder="1" applyAlignment="1">
      <alignment horizontal="left" vertical="top" wrapText="1"/>
    </xf>
    <xf numFmtId="49" fontId="59" fillId="0" borderId="8" xfId="0" applyNumberFormat="1" applyFont="1" applyBorder="1" applyAlignment="1">
      <alignment horizontal="left" vertical="top" wrapText="1"/>
    </xf>
    <xf numFmtId="0" fontId="50" fillId="0" borderId="8" xfId="0" applyFont="1" applyBorder="1" applyAlignment="1">
      <alignment horizontal="right"/>
    </xf>
    <xf numFmtId="0" fontId="32" fillId="2" borderId="11" xfId="0" applyFont="1" applyFill="1" applyBorder="1" applyAlignment="1">
      <alignment horizontal="left" vertical="top"/>
    </xf>
    <xf numFmtId="49" fontId="36" fillId="0" borderId="8" xfId="0" applyNumberFormat="1" applyFont="1" applyBorder="1" applyAlignment="1">
      <alignment horizontal="right" vertical="top" wrapText="1"/>
    </xf>
    <xf numFmtId="0" fontId="36" fillId="0" borderId="0" xfId="0" applyFont="1" applyBorder="1" applyAlignment="1">
      <alignment vertical="top" wrapText="1"/>
    </xf>
    <xf numFmtId="0" fontId="36" fillId="0" borderId="0" xfId="0" applyFont="1" applyBorder="1" applyAlignment="1">
      <alignment horizontal="center" vertical="top" wrapText="1"/>
    </xf>
    <xf numFmtId="4" fontId="36" fillId="0" borderId="0" xfId="0" applyNumberFormat="1" applyFont="1" applyBorder="1" applyAlignment="1">
      <alignment horizontal="center" vertical="top" wrapText="1"/>
    </xf>
    <xf numFmtId="4" fontId="36" fillId="0" borderId="9" xfId="0" applyNumberFormat="1" applyFont="1" applyBorder="1" applyAlignment="1">
      <alignment horizontal="center" vertical="top" wrapText="1"/>
    </xf>
    <xf numFmtId="49" fontId="59" fillId="0" borderId="8" xfId="0" applyNumberFormat="1" applyFont="1" applyBorder="1" applyAlignment="1">
      <alignment horizontal="right" vertical="top" wrapText="1"/>
    </xf>
    <xf numFmtId="0" fontId="59" fillId="0" borderId="0" xfId="0" applyFont="1" applyBorder="1" applyAlignment="1">
      <alignment vertical="top" wrapText="1"/>
    </xf>
    <xf numFmtId="0" fontId="59" fillId="0" borderId="0" xfId="0" applyFont="1" applyBorder="1" applyAlignment="1">
      <alignment horizontal="center" vertical="top" wrapText="1"/>
    </xf>
    <xf numFmtId="0" fontId="38" fillId="0" borderId="10" xfId="0" applyFont="1" applyBorder="1" applyAlignment="1">
      <alignment horizontal="right" vertical="top"/>
    </xf>
    <xf numFmtId="0" fontId="38" fillId="0" borderId="11" xfId="0" applyFont="1" applyBorder="1" applyAlignment="1">
      <alignment horizontal="left" vertical="top" wrapText="1"/>
    </xf>
    <xf numFmtId="0" fontId="38" fillId="0" borderId="11" xfId="0" applyFont="1" applyBorder="1" applyAlignment="1">
      <alignment horizontal="center" vertical="top"/>
    </xf>
    <xf numFmtId="4" fontId="38" fillId="0" borderId="11" xfId="0" applyNumberFormat="1" applyFont="1" applyBorder="1" applyAlignment="1">
      <alignment horizontal="center" vertical="top"/>
    </xf>
    <xf numFmtId="4" fontId="38" fillId="0" borderId="12" xfId="0" applyNumberFormat="1" applyFont="1" applyBorder="1" applyAlignment="1">
      <alignment horizontal="center" vertical="top"/>
    </xf>
    <xf numFmtId="49" fontId="19" fillId="0" borderId="8" xfId="0" applyNumberFormat="1" applyFont="1" applyBorder="1" applyAlignment="1">
      <alignment horizontal="right" vertical="top"/>
    </xf>
    <xf numFmtId="0" fontId="19" fillId="0" borderId="0" xfId="0" applyFont="1" applyBorder="1" applyAlignment="1">
      <alignment vertical="top"/>
    </xf>
    <xf numFmtId="0" fontId="19" fillId="0" borderId="0" xfId="0" applyFont="1" applyBorder="1" applyAlignment="1">
      <alignment horizontal="center" vertical="top"/>
    </xf>
    <xf numFmtId="0" fontId="19" fillId="0" borderId="0" xfId="0" applyFont="1" applyBorder="1" applyAlignment="1">
      <alignment horizontal="center"/>
    </xf>
    <xf numFmtId="167" fontId="19" fillId="0" borderId="0" xfId="0" applyNumberFormat="1" applyFont="1" applyBorder="1" applyAlignment="1">
      <alignment horizontal="center"/>
    </xf>
    <xf numFmtId="49" fontId="54" fillId="0" borderId="8" xfId="0" applyNumberFormat="1" applyFont="1" applyBorder="1" applyAlignment="1">
      <alignment horizontal="right"/>
    </xf>
    <xf numFmtId="0" fontId="54" fillId="0" borderId="0" xfId="0" applyFont="1" applyBorder="1" applyAlignment="1">
      <alignment vertical="top" wrapText="1"/>
    </xf>
    <xf numFmtId="0" fontId="54" fillId="0" borderId="0" xfId="0" applyFont="1" applyBorder="1" applyAlignment="1">
      <alignment horizontal="center" vertical="top"/>
    </xf>
    <xf numFmtId="0" fontId="54" fillId="0" borderId="0" xfId="0" applyFont="1" applyBorder="1" applyAlignment="1">
      <alignment horizontal="center"/>
    </xf>
    <xf numFmtId="167" fontId="54" fillId="0" borderId="0" xfId="0" applyNumberFormat="1" applyFont="1" applyBorder="1" applyAlignment="1">
      <alignment horizontal="center"/>
    </xf>
    <xf numFmtId="16" fontId="4" fillId="0" borderId="8" xfId="0" applyNumberFormat="1" applyFont="1" applyBorder="1" applyAlignment="1">
      <alignment horizontal="right"/>
    </xf>
    <xf numFmtId="0" fontId="4" fillId="0" borderId="8" xfId="0" applyFont="1" applyBorder="1" applyAlignment="1">
      <alignment horizontal="right"/>
    </xf>
    <xf numFmtId="0" fontId="19" fillId="0" borderId="14" xfId="0" applyFont="1" applyBorder="1" applyAlignment="1">
      <alignment vertical="top"/>
    </xf>
    <xf numFmtId="0" fontId="1" fillId="0" borderId="14" xfId="0" applyFont="1" applyBorder="1" applyAlignment="1">
      <alignment horizontal="center" vertical="top"/>
    </xf>
    <xf numFmtId="0" fontId="1" fillId="0" borderId="14" xfId="0" applyFont="1" applyBorder="1" applyAlignment="1">
      <alignment horizontal="center"/>
    </xf>
    <xf numFmtId="167" fontId="19" fillId="0" borderId="14" xfId="0" applyNumberFormat="1" applyFont="1" applyBorder="1" applyAlignment="1">
      <alignment horizontal="center"/>
    </xf>
    <xf numFmtId="0" fontId="19" fillId="0" borderId="0" xfId="0" applyFont="1" applyFill="1" applyBorder="1" applyAlignment="1">
      <alignment vertical="top" wrapText="1"/>
    </xf>
    <xf numFmtId="0" fontId="19" fillId="0" borderId="14" xfId="0" applyFont="1" applyFill="1" applyBorder="1" applyAlignment="1">
      <alignment vertical="top" wrapText="1"/>
    </xf>
    <xf numFmtId="0" fontId="19" fillId="0" borderId="14" xfId="0" applyFont="1" applyBorder="1" applyAlignment="1">
      <alignment horizontal="center" vertical="top"/>
    </xf>
    <xf numFmtId="0" fontId="19" fillId="0" borderId="14" xfId="0" applyFont="1" applyBorder="1" applyAlignment="1">
      <alignment horizontal="center"/>
    </xf>
    <xf numFmtId="0" fontId="4" fillId="0" borderId="13" xfId="0" applyFont="1" applyBorder="1" applyAlignment="1">
      <alignment horizontal="right"/>
    </xf>
    <xf numFmtId="167" fontId="1" fillId="0" borderId="15" xfId="0" applyNumberFormat="1" applyFont="1" applyBorder="1" applyAlignment="1">
      <alignment horizontal="center"/>
    </xf>
    <xf numFmtId="4" fontId="31" fillId="5" borderId="0" xfId="0" applyNumberFormat="1" applyFont="1" applyFill="1" applyAlignment="1">
      <alignment vertical="top" wrapText="1"/>
    </xf>
    <xf numFmtId="0" fontId="37" fillId="0" borderId="0" xfId="0" applyNumberFormat="1" applyFont="1" applyFill="1" applyAlignment="1">
      <alignment horizontal="left" vertical="center"/>
    </xf>
    <xf numFmtId="0" fontId="37" fillId="0" borderId="16" xfId="0" applyFont="1" applyFill="1" applyBorder="1"/>
    <xf numFmtId="0" fontId="37" fillId="0" borderId="0" xfId="0" applyFont="1" applyFill="1" applyAlignment="1">
      <alignment horizontal="center"/>
    </xf>
    <xf numFmtId="0" fontId="39" fillId="0" borderId="0" xfId="0" applyFont="1" applyFill="1" applyAlignment="1">
      <alignment horizontal="center"/>
    </xf>
    <xf numFmtId="0" fontId="39" fillId="0" borderId="0" xfId="0" applyFont="1" applyFill="1"/>
    <xf numFmtId="0" fontId="39" fillId="0" borderId="0" xfId="0" applyFont="1" applyFill="1" applyAlignment="1">
      <alignment horizontal="left"/>
    </xf>
    <xf numFmtId="0" fontId="39" fillId="0" borderId="0" xfId="0" applyFont="1" applyBorder="1" applyAlignment="1">
      <alignment wrapText="1"/>
    </xf>
    <xf numFmtId="0" fontId="39" fillId="0" borderId="0" xfId="0" applyFont="1" applyBorder="1" applyAlignment="1">
      <alignment horizontal="center"/>
    </xf>
    <xf numFmtId="0" fontId="39" fillId="0" borderId="0" xfId="0" applyFont="1" applyBorder="1"/>
    <xf numFmtId="0" fontId="39" fillId="0" borderId="0" xfId="0" applyFont="1" applyFill="1" applyBorder="1"/>
    <xf numFmtId="0" fontId="40" fillId="0" borderId="4" xfId="0" applyFont="1" applyFill="1" applyBorder="1" applyAlignment="1">
      <alignment horizontal="left"/>
    </xf>
    <xf numFmtId="0" fontId="40" fillId="3" borderId="4" xfId="0" applyFont="1" applyFill="1" applyBorder="1" applyAlignment="1">
      <alignment wrapText="1"/>
    </xf>
    <xf numFmtId="0" fontId="40" fillId="3" borderId="4" xfId="0" applyFont="1" applyFill="1" applyBorder="1" applyAlignment="1">
      <alignment horizontal="center"/>
    </xf>
    <xf numFmtId="0" fontId="40" fillId="3" borderId="4" xfId="0" applyFont="1" applyFill="1" applyBorder="1"/>
    <xf numFmtId="4" fontId="40" fillId="3" borderId="4" xfId="0" applyNumberFormat="1" applyFont="1" applyFill="1" applyBorder="1" applyProtection="1">
      <protection locked="0"/>
    </xf>
    <xf numFmtId="4" fontId="39" fillId="3" borderId="4" xfId="0" applyNumberFormat="1" applyFont="1" applyFill="1" applyBorder="1" applyProtection="1"/>
    <xf numFmtId="0" fontId="39" fillId="0" borderId="0" xfId="0" applyFont="1" applyAlignment="1">
      <alignment wrapText="1"/>
    </xf>
    <xf numFmtId="0" fontId="39" fillId="0" borderId="0" xfId="0" applyFont="1" applyAlignment="1">
      <alignment horizontal="center"/>
    </xf>
    <xf numFmtId="0" fontId="39" fillId="0" borderId="0" xfId="0" applyFont="1"/>
    <xf numFmtId="0" fontId="39" fillId="0" borderId="16" xfId="0" applyFont="1" applyFill="1" applyBorder="1" applyAlignment="1">
      <alignment horizontal="left" vertical="top"/>
    </xf>
    <xf numFmtId="0" fontId="41" fillId="0" borderId="16" xfId="0" applyFont="1" applyBorder="1" applyAlignment="1">
      <alignment wrapText="1"/>
    </xf>
    <xf numFmtId="0" fontId="39" fillId="0" borderId="0" xfId="0" applyFont="1" applyFill="1" applyAlignment="1">
      <alignment horizontal="left" vertical="top"/>
    </xf>
    <xf numFmtId="0" fontId="39" fillId="0" borderId="16" xfId="0" applyFont="1" applyFill="1" applyBorder="1" applyAlignment="1">
      <alignment wrapText="1"/>
    </xf>
    <xf numFmtId="0" fontId="41" fillId="0" borderId="16" xfId="0" applyFont="1" applyFill="1" applyBorder="1" applyAlignment="1">
      <alignment horizontal="center"/>
    </xf>
    <xf numFmtId="0" fontId="41" fillId="0" borderId="16" xfId="0" applyFont="1" applyBorder="1"/>
    <xf numFmtId="4" fontId="41" fillId="0" borderId="16" xfId="0" applyNumberFormat="1" applyFont="1" applyFill="1" applyBorder="1" applyProtection="1">
      <protection locked="0"/>
    </xf>
    <xf numFmtId="4" fontId="41" fillId="0" borderId="16" xfId="0" applyNumberFormat="1" applyFont="1" applyBorder="1" applyProtection="1"/>
    <xf numFmtId="0" fontId="39" fillId="0" borderId="16" xfId="0" applyFont="1" applyFill="1" applyBorder="1" applyAlignment="1">
      <alignment horizontal="left"/>
    </xf>
    <xf numFmtId="0" fontId="39" fillId="0" borderId="16" xfId="0" applyFont="1" applyBorder="1" applyAlignment="1">
      <alignment wrapText="1"/>
    </xf>
    <xf numFmtId="1" fontId="39" fillId="0" borderId="0" xfId="0" applyNumberFormat="1" applyFont="1"/>
    <xf numFmtId="0" fontId="39" fillId="0" borderId="0" xfId="0" applyFont="1" applyFill="1" applyBorder="1" applyAlignment="1">
      <alignment horizontal="left"/>
    </xf>
    <xf numFmtId="1" fontId="41" fillId="0" borderId="17" xfId="0" applyNumberFormat="1" applyFont="1" applyFill="1" applyBorder="1" applyAlignment="1">
      <alignment horizontal="right"/>
    </xf>
    <xf numFmtId="4" fontId="41" fillId="6" borderId="16" xfId="0" applyNumberFormat="1" applyFont="1" applyFill="1" applyBorder="1" applyProtection="1">
      <protection locked="0"/>
    </xf>
    <xf numFmtId="0" fontId="39" fillId="0" borderId="18" xfId="0" applyFont="1" applyFill="1" applyBorder="1" applyAlignment="1">
      <alignment horizontal="left"/>
    </xf>
    <xf numFmtId="0" fontId="41" fillId="0" borderId="0" xfId="0" applyFont="1" applyFill="1" applyBorder="1" applyAlignment="1">
      <alignment horizontal="center"/>
    </xf>
    <xf numFmtId="0" fontId="41" fillId="0" borderId="0" xfId="0" applyFont="1" applyBorder="1"/>
    <xf numFmtId="4" fontId="41" fillId="6" borderId="0" xfId="0" applyNumberFormat="1" applyFont="1" applyFill="1" applyBorder="1" applyProtection="1">
      <protection locked="0"/>
    </xf>
    <xf numFmtId="4" fontId="41" fillId="0" borderId="0" xfId="0" applyNumberFormat="1" applyFont="1" applyBorder="1" applyProtection="1"/>
    <xf numFmtId="1" fontId="39" fillId="0" borderId="0" xfId="0" applyNumberFormat="1" applyFont="1" applyAlignment="1">
      <alignment horizontal="center"/>
    </xf>
    <xf numFmtId="1" fontId="41" fillId="0" borderId="17" xfId="0" applyNumberFormat="1" applyFont="1" applyFill="1" applyBorder="1" applyAlignment="1">
      <alignment horizontal="center"/>
    </xf>
    <xf numFmtId="0" fontId="39" fillId="0" borderId="0" xfId="0" applyFont="1" applyFill="1" applyBorder="1" applyAlignment="1">
      <alignment horizontal="left" vertical="top"/>
    </xf>
    <xf numFmtId="0" fontId="39" fillId="0" borderId="0" xfId="0" applyFont="1" applyFill="1" applyBorder="1" applyAlignment="1">
      <alignment wrapText="1"/>
    </xf>
    <xf numFmtId="4" fontId="41" fillId="0" borderId="0" xfId="0" applyNumberFormat="1" applyFont="1" applyFill="1" applyBorder="1" applyProtection="1">
      <protection locked="0"/>
    </xf>
    <xf numFmtId="0" fontId="39" fillId="0" borderId="4" xfId="0" applyFont="1" applyFill="1" applyBorder="1" applyAlignment="1">
      <alignment horizontal="left" vertical="top"/>
    </xf>
    <xf numFmtId="0" fontId="39" fillId="0" borderId="4" xfId="0" applyFont="1" applyBorder="1" applyAlignment="1">
      <alignment wrapText="1"/>
    </xf>
    <xf numFmtId="0" fontId="39" fillId="0" borderId="4" xfId="0" applyFont="1" applyBorder="1" applyAlignment="1">
      <alignment horizontal="center"/>
    </xf>
    <xf numFmtId="0" fontId="39" fillId="0" borderId="4" xfId="0" applyFont="1" applyBorder="1"/>
    <xf numFmtId="0" fontId="39" fillId="0" borderId="4" xfId="0" applyFont="1" applyFill="1" applyBorder="1"/>
    <xf numFmtId="0" fontId="41" fillId="0" borderId="0" xfId="0" applyFont="1" applyFill="1" applyAlignment="1">
      <alignment horizontal="left" vertical="top"/>
    </xf>
    <xf numFmtId="0" fontId="42" fillId="0" borderId="0" xfId="5" applyFont="1" applyFill="1" applyAlignment="1">
      <alignment horizontal="left" vertical="top" wrapText="1"/>
    </xf>
    <xf numFmtId="4" fontId="39" fillId="0" borderId="0" xfId="0" applyNumberFormat="1" applyFont="1" applyFill="1" applyProtection="1">
      <protection locked="0"/>
    </xf>
    <xf numFmtId="0" fontId="2" fillId="0" borderId="0" xfId="0" applyFont="1" applyFill="1" applyAlignment="1">
      <alignment horizontal="left" vertical="top" wrapText="1"/>
    </xf>
    <xf numFmtId="0" fontId="41" fillId="0" borderId="0" xfId="0" applyFont="1" applyFill="1" applyAlignment="1">
      <alignment horizontal="center"/>
    </xf>
    <xf numFmtId="0" fontId="41" fillId="0" borderId="0" xfId="0" applyFont="1" applyFill="1"/>
    <xf numFmtId="4" fontId="41" fillId="0" borderId="0" xfId="0" applyNumberFormat="1" applyFont="1" applyFill="1" applyProtection="1">
      <protection locked="0"/>
    </xf>
    <xf numFmtId="4" fontId="40" fillId="0" borderId="0" xfId="0" applyNumberFormat="1" applyFont="1" applyFill="1" applyBorder="1" applyProtection="1"/>
    <xf numFmtId="4" fontId="41" fillId="0" borderId="0" xfId="0" applyNumberFormat="1" applyFont="1" applyFill="1" applyBorder="1" applyProtection="1"/>
    <xf numFmtId="0" fontId="41" fillId="0" borderId="0" xfId="0" applyFont="1" applyFill="1" applyBorder="1" applyAlignment="1">
      <alignment wrapText="1"/>
    </xf>
    <xf numFmtId="0" fontId="41" fillId="0" borderId="4" xfId="0" applyFont="1" applyFill="1" applyBorder="1" applyAlignment="1">
      <alignment wrapText="1"/>
    </xf>
    <xf numFmtId="0" fontId="41" fillId="4" borderId="19" xfId="0" applyFont="1" applyFill="1" applyBorder="1" applyAlignment="1" applyProtection="1">
      <alignment horizontal="center"/>
      <protection locked="0"/>
    </xf>
    <xf numFmtId="0" fontId="40" fillId="0" borderId="4" xfId="0" applyFont="1" applyFill="1" applyBorder="1"/>
    <xf numFmtId="4" fontId="41" fillId="0" borderId="4" xfId="0" applyNumberFormat="1" applyFont="1" applyFill="1" applyBorder="1" applyProtection="1">
      <protection locked="0"/>
    </xf>
    <xf numFmtId="4" fontId="40" fillId="0" borderId="4" xfId="0" applyNumberFormat="1" applyFont="1" applyFill="1" applyBorder="1" applyProtection="1"/>
    <xf numFmtId="0" fontId="41" fillId="0" borderId="0" xfId="0" applyFont="1" applyFill="1" applyBorder="1"/>
    <xf numFmtId="0" fontId="40" fillId="0" borderId="0" xfId="0" applyFont="1" applyFill="1" applyAlignment="1">
      <alignment horizontal="left" vertical="top"/>
    </xf>
    <xf numFmtId="0" fontId="40" fillId="0" borderId="0" xfId="0" applyFont="1" applyFill="1" applyBorder="1" applyAlignment="1">
      <alignment horizontal="left" wrapText="1"/>
    </xf>
    <xf numFmtId="0" fontId="39" fillId="0" borderId="0" xfId="0" applyFont="1" applyFill="1" applyProtection="1">
      <protection locked="0"/>
    </xf>
    <xf numFmtId="4" fontId="40" fillId="0" borderId="20" xfId="0" applyNumberFormat="1" applyFont="1" applyFill="1" applyBorder="1" applyProtection="1"/>
    <xf numFmtId="0" fontId="41" fillId="0" borderId="0" xfId="0" applyFont="1" applyFill="1" applyAlignment="1">
      <alignment horizontal="left"/>
    </xf>
    <xf numFmtId="0" fontId="40" fillId="0" borderId="0" xfId="0" applyFont="1" applyFill="1"/>
    <xf numFmtId="0" fontId="39" fillId="0" borderId="16" xfId="0" applyFont="1" applyFill="1" applyBorder="1" applyAlignment="1">
      <alignment horizontal="left" vertical="top" wrapText="1"/>
    </xf>
    <xf numFmtId="0" fontId="39" fillId="0" borderId="16" xfId="0" applyFont="1" applyFill="1" applyBorder="1" applyAlignment="1">
      <alignment horizontal="center" wrapText="1"/>
    </xf>
    <xf numFmtId="3" fontId="39" fillId="0" borderId="16" xfId="0" applyNumberFormat="1" applyFont="1" applyFill="1" applyBorder="1" applyAlignment="1">
      <alignment horizontal="center" wrapText="1"/>
    </xf>
    <xf numFmtId="4" fontId="39" fillId="0" borderId="16" xfId="0" applyNumberFormat="1" applyFont="1" applyFill="1" applyBorder="1" applyAlignment="1">
      <alignment horizontal="right" wrapText="1"/>
    </xf>
    <xf numFmtId="4" fontId="39" fillId="0" borderId="16" xfId="0" applyNumberFormat="1" applyFont="1" applyBorder="1" applyAlignment="1">
      <alignment horizontal="right" wrapText="1"/>
    </xf>
    <xf numFmtId="0" fontId="39" fillId="0" borderId="0" xfId="0" applyFont="1" applyFill="1" applyBorder="1" applyAlignment="1">
      <alignment horizontal="left" vertical="top" wrapText="1"/>
    </xf>
    <xf numFmtId="0" fontId="39" fillId="0" borderId="0" xfId="0" applyFont="1" applyFill="1" applyBorder="1" applyAlignment="1">
      <alignment horizontal="center" wrapText="1"/>
    </xf>
    <xf numFmtId="3" fontId="39" fillId="0" borderId="0" xfId="0" applyNumberFormat="1" applyFont="1" applyFill="1" applyBorder="1" applyAlignment="1">
      <alignment horizontal="center" wrapText="1"/>
    </xf>
    <xf numFmtId="4" fontId="39" fillId="0" borderId="0" xfId="0" applyNumberFormat="1" applyFont="1" applyFill="1" applyBorder="1" applyAlignment="1">
      <alignment horizontal="right" wrapText="1"/>
    </xf>
    <xf numFmtId="4" fontId="39" fillId="0" borderId="0" xfId="0" applyNumberFormat="1" applyFont="1" applyBorder="1" applyAlignment="1">
      <alignment horizontal="right" wrapText="1"/>
    </xf>
    <xf numFmtId="0" fontId="39" fillId="0" borderId="0" xfId="0" applyFont="1" applyAlignment="1">
      <alignment horizontal="left" vertical="top"/>
    </xf>
    <xf numFmtId="0" fontId="40" fillId="0" borderId="0" xfId="0" applyFont="1" applyFill="1" applyBorder="1" applyAlignment="1">
      <alignment horizontal="left" vertical="top" wrapText="1"/>
    </xf>
    <xf numFmtId="0" fontId="18" fillId="0" borderId="0" xfId="0" applyFont="1" applyFill="1" applyBorder="1" applyAlignment="1">
      <alignment horizontal="center" wrapText="1"/>
    </xf>
    <xf numFmtId="3" fontId="18" fillId="0" borderId="0" xfId="0" applyNumberFormat="1" applyFont="1" applyFill="1" applyBorder="1" applyAlignment="1">
      <alignment horizontal="center" wrapText="1"/>
    </xf>
    <xf numFmtId="4" fontId="18" fillId="0" borderId="0" xfId="0" applyNumberFormat="1" applyFont="1" applyFill="1" applyBorder="1" applyAlignment="1">
      <alignment horizontal="right" wrapText="1"/>
    </xf>
    <xf numFmtId="4" fontId="18" fillId="0" borderId="0" xfId="0" applyNumberFormat="1" applyFont="1" applyBorder="1" applyAlignment="1">
      <alignment horizontal="right" wrapText="1"/>
    </xf>
    <xf numFmtId="0" fontId="39" fillId="0" borderId="16" xfId="0" applyFont="1" applyBorder="1" applyAlignment="1">
      <alignment horizontal="center" wrapText="1"/>
    </xf>
    <xf numFmtId="3" fontId="39" fillId="0" borderId="16" xfId="0" applyNumberFormat="1" applyFont="1" applyBorder="1" applyAlignment="1">
      <alignment horizontal="center" wrapText="1"/>
    </xf>
    <xf numFmtId="0" fontId="39" fillId="0" borderId="0" xfId="0" applyFont="1" applyBorder="1" applyAlignment="1">
      <alignment horizontal="center" wrapText="1"/>
    </xf>
    <xf numFmtId="3" fontId="39" fillId="0" borderId="0" xfId="0" applyNumberFormat="1" applyFont="1" applyBorder="1" applyAlignment="1">
      <alignment horizontal="center" wrapText="1"/>
    </xf>
    <xf numFmtId="0" fontId="39" fillId="0" borderId="0" xfId="0" applyFont="1" applyFill="1" applyAlignment="1">
      <alignment horizontal="center" vertical="top"/>
    </xf>
    <xf numFmtId="0" fontId="40" fillId="0" borderId="0" xfId="0" applyFont="1" applyBorder="1" applyAlignment="1">
      <alignment horizontal="left" vertical="top" wrapText="1"/>
    </xf>
    <xf numFmtId="0" fontId="43" fillId="0" borderId="0" xfId="0" applyFont="1" applyBorder="1" applyAlignment="1">
      <alignment horizontal="center" wrapText="1"/>
    </xf>
    <xf numFmtId="3" fontId="43" fillId="0" borderId="0" xfId="0" applyNumberFormat="1" applyFont="1" applyBorder="1" applyAlignment="1">
      <alignment horizontal="center" wrapText="1"/>
    </xf>
    <xf numFmtId="4" fontId="43" fillId="0" borderId="0" xfId="0" applyNumberFormat="1" applyFont="1" applyFill="1" applyBorder="1" applyAlignment="1">
      <alignment horizontal="right" wrapText="1"/>
    </xf>
    <xf numFmtId="0" fontId="39" fillId="0" borderId="16" xfId="0" applyFont="1" applyFill="1" applyBorder="1" applyAlignment="1">
      <alignment horizontal="center" vertical="top"/>
    </xf>
    <xf numFmtId="0" fontId="39" fillId="0" borderId="16" xfId="0" applyFont="1" applyBorder="1" applyAlignment="1">
      <alignment horizontal="left" vertical="top" wrapText="1"/>
    </xf>
    <xf numFmtId="0" fontId="41" fillId="0" borderId="16" xfId="0" applyFont="1" applyFill="1" applyBorder="1" applyAlignment="1">
      <alignment wrapText="1"/>
    </xf>
    <xf numFmtId="0" fontId="39" fillId="0" borderId="0" xfId="0" applyFont="1" applyFill="1" applyAlignment="1">
      <alignment horizontal="left" vertical="top" wrapText="1"/>
    </xf>
    <xf numFmtId="49" fontId="39" fillId="0" borderId="0" xfId="0" applyNumberFormat="1" applyFont="1" applyFill="1" applyAlignment="1">
      <alignment horizontal="left" wrapText="1"/>
    </xf>
    <xf numFmtId="1" fontId="41" fillId="0" borderId="0" xfId="0" applyNumberFormat="1" applyFont="1" applyFill="1" applyBorder="1" applyAlignment="1">
      <alignment horizontal="center"/>
    </xf>
    <xf numFmtId="3" fontId="41" fillId="0" borderId="0" xfId="0" applyNumberFormat="1" applyFont="1" applyFill="1" applyAlignment="1">
      <alignment horizontal="center"/>
    </xf>
    <xf numFmtId="4" fontId="41" fillId="0" borderId="0" xfId="0" applyNumberFormat="1" applyFont="1" applyFill="1" applyBorder="1" applyAlignment="1" applyProtection="1">
      <alignment horizontal="right"/>
      <protection locked="0"/>
    </xf>
    <xf numFmtId="4" fontId="41" fillId="0" borderId="0" xfId="0" applyNumberFormat="1" applyFont="1" applyFill="1" applyBorder="1" applyAlignment="1" applyProtection="1">
      <alignment horizontal="right"/>
    </xf>
    <xf numFmtId="0" fontId="41" fillId="0" borderId="16" xfId="0" applyFont="1" applyFill="1" applyBorder="1" applyAlignment="1">
      <alignment horizontal="left" wrapText="1"/>
    </xf>
    <xf numFmtId="3" fontId="41" fillId="0" borderId="16" xfId="0" applyNumberFormat="1" applyFont="1" applyFill="1" applyBorder="1" applyAlignment="1">
      <alignment horizontal="center"/>
    </xf>
    <xf numFmtId="4" fontId="41" fillId="0" borderId="16" xfId="0" applyNumberFormat="1" applyFont="1" applyBorder="1" applyAlignment="1" applyProtection="1">
      <alignment horizontal="right"/>
      <protection locked="0"/>
    </xf>
    <xf numFmtId="4" fontId="41" fillId="0" borderId="16" xfId="0" applyNumberFormat="1" applyFont="1" applyFill="1" applyBorder="1" applyAlignment="1" applyProtection="1">
      <alignment horizontal="right"/>
    </xf>
    <xf numFmtId="0" fontId="41" fillId="0" borderId="0" xfId="0" applyFont="1" applyFill="1" applyBorder="1" applyAlignment="1">
      <alignment horizontal="right" wrapText="1"/>
    </xf>
    <xf numFmtId="3" fontId="41" fillId="0" borderId="0" xfId="0" applyNumberFormat="1" applyFont="1" applyFill="1" applyBorder="1" applyAlignment="1">
      <alignment horizontal="center"/>
    </xf>
    <xf numFmtId="4" fontId="41" fillId="0" borderId="0" xfId="0" applyNumberFormat="1" applyFont="1" applyBorder="1" applyAlignment="1" applyProtection="1">
      <alignment horizontal="right"/>
      <protection locked="0"/>
    </xf>
    <xf numFmtId="0" fontId="39" fillId="0" borderId="16" xfId="0" applyFont="1" applyBorder="1" applyAlignment="1">
      <alignment horizontal="justify" vertical="top" wrapText="1"/>
    </xf>
    <xf numFmtId="1" fontId="39" fillId="0" borderId="0" xfId="0" applyNumberFormat="1" applyFont="1" applyBorder="1" applyAlignment="1">
      <alignment horizontal="center" wrapText="1"/>
    </xf>
    <xf numFmtId="169" fontId="39" fillId="0" borderId="0" xfId="0" applyNumberFormat="1" applyFont="1" applyBorder="1" applyAlignment="1">
      <alignment horizontal="right" wrapText="1"/>
    </xf>
    <xf numFmtId="1" fontId="39" fillId="0" borderId="16" xfId="0" applyNumberFormat="1" applyFont="1" applyBorder="1" applyAlignment="1">
      <alignment horizontal="center" wrapText="1"/>
    </xf>
    <xf numFmtId="169" fontId="39" fillId="0" borderId="16" xfId="0" applyNumberFormat="1" applyFont="1" applyBorder="1" applyAlignment="1">
      <alignment horizontal="right" wrapText="1"/>
    </xf>
    <xf numFmtId="0" fontId="39" fillId="0" borderId="0" xfId="0" applyFont="1" applyBorder="1" applyAlignment="1">
      <alignment horizontal="justify" vertical="top" wrapText="1"/>
    </xf>
    <xf numFmtId="0" fontId="39" fillId="0" borderId="4" xfId="0" applyFont="1" applyBorder="1" applyAlignment="1">
      <alignment horizontal="justify" vertical="top" wrapText="1"/>
    </xf>
    <xf numFmtId="4" fontId="39" fillId="0" borderId="0" xfId="0" applyNumberFormat="1" applyFont="1"/>
    <xf numFmtId="0" fontId="44" fillId="0" borderId="0" xfId="5" applyFont="1" applyFill="1" applyAlignment="1">
      <alignment horizontal="left" vertical="top" wrapText="1"/>
    </xf>
    <xf numFmtId="0" fontId="39" fillId="0" borderId="0" xfId="0" applyFont="1" applyFill="1" applyBorder="1" applyAlignment="1">
      <alignment horizontal="center"/>
    </xf>
    <xf numFmtId="0" fontId="39" fillId="0" borderId="0" xfId="4" applyFont="1" applyBorder="1" applyAlignment="1">
      <alignment horizontal="left" vertical="top" wrapText="1"/>
    </xf>
    <xf numFmtId="0" fontId="39" fillId="0" borderId="0" xfId="4" applyFont="1" applyBorder="1" applyAlignment="1">
      <alignment horizontal="center" wrapText="1"/>
    </xf>
    <xf numFmtId="4" fontId="39" fillId="0" borderId="0" xfId="4" applyNumberFormat="1" applyFont="1" applyBorder="1" applyAlignment="1">
      <alignment horizontal="right" wrapText="1"/>
    </xf>
    <xf numFmtId="0" fontId="41" fillId="0" borderId="0" xfId="0" applyFont="1" applyFill="1" applyBorder="1" applyAlignment="1" applyProtection="1">
      <alignment wrapText="1"/>
    </xf>
    <xf numFmtId="0" fontId="39" fillId="0" borderId="4" xfId="4" applyFont="1" applyBorder="1" applyAlignment="1">
      <alignment horizontal="left" vertical="top" wrapText="1"/>
    </xf>
    <xf numFmtId="0" fontId="39" fillId="4" borderId="19" xfId="4" applyFont="1" applyFill="1" applyBorder="1" applyAlignment="1">
      <alignment horizontal="center" wrapText="1"/>
    </xf>
    <xf numFmtId="0" fontId="39" fillId="0" borderId="4" xfId="4" applyFont="1" applyBorder="1" applyAlignment="1">
      <alignment horizontal="center" wrapText="1"/>
    </xf>
    <xf numFmtId="4" fontId="39" fillId="0" borderId="4" xfId="4" applyNumberFormat="1" applyFont="1" applyBorder="1" applyAlignment="1">
      <alignment horizontal="right" wrapText="1"/>
    </xf>
    <xf numFmtId="4" fontId="39" fillId="0" borderId="4" xfId="0" applyNumberFormat="1" applyFont="1" applyFill="1" applyBorder="1" applyProtection="1"/>
    <xf numFmtId="4" fontId="39" fillId="0" borderId="0" xfId="0" applyNumberFormat="1" applyFont="1" applyFill="1"/>
    <xf numFmtId="4" fontId="40" fillId="0" borderId="0" xfId="0" applyNumberFormat="1" applyFont="1" applyFill="1"/>
    <xf numFmtId="0" fontId="40" fillId="0" borderId="0" xfId="0" applyFont="1" applyFill="1" applyBorder="1" applyAlignment="1">
      <alignment horizontal="left"/>
    </xf>
    <xf numFmtId="0" fontId="40" fillId="0" borderId="0" xfId="0" applyFont="1" applyFill="1" applyBorder="1" applyAlignment="1">
      <alignment wrapText="1"/>
    </xf>
    <xf numFmtId="0" fontId="40" fillId="0" borderId="0" xfId="0" applyFont="1" applyFill="1" applyBorder="1" applyAlignment="1">
      <alignment horizontal="center"/>
    </xf>
    <xf numFmtId="0" fontId="40" fillId="0" borderId="0" xfId="0" applyFont="1" applyFill="1" applyBorder="1"/>
    <xf numFmtId="4" fontId="40" fillId="0" borderId="0" xfId="0" applyNumberFormat="1" applyFont="1" applyFill="1" applyBorder="1" applyProtection="1">
      <protection locked="0"/>
    </xf>
    <xf numFmtId="4" fontId="39" fillId="0" borderId="0" xfId="0" applyNumberFormat="1" applyFont="1" applyFill="1" applyBorder="1" applyProtection="1"/>
    <xf numFmtId="4" fontId="41" fillId="0" borderId="16" xfId="0" applyNumberFormat="1" applyFont="1" applyFill="1" applyBorder="1" applyAlignment="1" applyProtection="1">
      <alignment horizontal="right"/>
      <protection locked="0"/>
    </xf>
    <xf numFmtId="0" fontId="39" fillId="0" borderId="16" xfId="0" applyFont="1" applyFill="1" applyBorder="1" applyAlignment="1" applyProtection="1">
      <alignment horizontal="left" vertical="top"/>
    </xf>
    <xf numFmtId="0" fontId="2" fillId="0" borderId="16" xfId="0" applyFont="1" applyFill="1" applyBorder="1" applyAlignment="1">
      <alignment horizontal="justify" vertical="top" wrapText="1"/>
    </xf>
    <xf numFmtId="4" fontId="39" fillId="0" borderId="0" xfId="0" applyNumberFormat="1" applyFont="1" applyFill="1" applyBorder="1" applyAlignment="1">
      <alignment horizontal="right"/>
    </xf>
    <xf numFmtId="0" fontId="39" fillId="0" borderId="0" xfId="0" applyFont="1" applyFill="1" applyBorder="1" applyAlignment="1" applyProtection="1">
      <alignment horizontal="left" vertical="top"/>
    </xf>
    <xf numFmtId="0" fontId="2" fillId="0" borderId="16" xfId="0" applyFont="1" applyBorder="1" applyAlignment="1">
      <alignment horizontal="left" vertical="top" wrapText="1"/>
    </xf>
    <xf numFmtId="0" fontId="39" fillId="0" borderId="16" xfId="0" applyFont="1" applyFill="1" applyBorder="1" applyAlignment="1">
      <alignment horizontal="center"/>
    </xf>
    <xf numFmtId="4" fontId="39" fillId="0" borderId="16" xfId="0" applyNumberFormat="1" applyFont="1" applyFill="1" applyBorder="1" applyAlignment="1">
      <alignment horizontal="right"/>
    </xf>
    <xf numFmtId="0" fontId="41" fillId="0" borderId="0" xfId="0" applyFont="1" applyAlignment="1">
      <alignment wrapText="1"/>
    </xf>
    <xf numFmtId="0" fontId="39" fillId="0" borderId="0" xfId="0" applyFont="1" applyFill="1" applyAlignment="1">
      <alignment wrapText="1"/>
    </xf>
    <xf numFmtId="0" fontId="39" fillId="0" borderId="0" xfId="0" applyFont="1" applyFill="1" applyBorder="1" applyAlignment="1" applyProtection="1">
      <alignment wrapText="1"/>
    </xf>
    <xf numFmtId="0" fontId="2" fillId="0" borderId="16" xfId="0" applyFont="1" applyFill="1" applyBorder="1" applyAlignment="1">
      <alignment vertical="top" wrapText="1"/>
    </xf>
    <xf numFmtId="0" fontId="46" fillId="0" borderId="16" xfId="0" applyFont="1" applyBorder="1" applyAlignment="1">
      <alignment vertical="top" wrapText="1"/>
    </xf>
    <xf numFmtId="0" fontId="47" fillId="0" borderId="0" xfId="0" applyFont="1" applyBorder="1" applyAlignment="1" applyProtection="1">
      <alignment horizontal="center"/>
    </xf>
    <xf numFmtId="0" fontId="47" fillId="0" borderId="0" xfId="0" applyFont="1" applyFill="1" applyProtection="1"/>
    <xf numFmtId="0" fontId="48" fillId="0" borderId="21" xfId="0" applyFont="1" applyFill="1" applyBorder="1" applyAlignment="1" applyProtection="1">
      <alignment horizontal="left"/>
    </xf>
    <xf numFmtId="0" fontId="47" fillId="0" borderId="0" xfId="0" applyFont="1" applyBorder="1" applyProtection="1"/>
    <xf numFmtId="4" fontId="43" fillId="0" borderId="21" xfId="0" applyNumberFormat="1" applyFont="1" applyFill="1" applyBorder="1" applyAlignment="1" applyProtection="1">
      <alignment horizontal="right"/>
    </xf>
    <xf numFmtId="0" fontId="48" fillId="0" borderId="22" xfId="0" applyFont="1" applyBorder="1" applyAlignment="1" applyProtection="1"/>
    <xf numFmtId="4" fontId="43" fillId="0" borderId="22" xfId="0" applyNumberFormat="1" applyFont="1" applyFill="1" applyBorder="1" applyAlignment="1" applyProtection="1">
      <alignment horizontal="right"/>
    </xf>
    <xf numFmtId="0" fontId="47" fillId="0" borderId="0" xfId="0" applyFont="1" applyBorder="1" applyAlignment="1" applyProtection="1">
      <alignment horizontal="right"/>
    </xf>
    <xf numFmtId="4" fontId="47" fillId="0" borderId="0" xfId="0" applyNumberFormat="1" applyFont="1" applyFill="1" applyProtection="1"/>
    <xf numFmtId="49" fontId="48" fillId="0" borderId="16" xfId="0" applyNumberFormat="1" applyFont="1" applyFill="1" applyBorder="1" applyAlignment="1" applyProtection="1">
      <alignment horizontal="center"/>
    </xf>
    <xf numFmtId="0" fontId="47" fillId="0" borderId="0" xfId="0" applyFont="1" applyFill="1" applyBorder="1" applyProtection="1"/>
    <xf numFmtId="0" fontId="43" fillId="0" borderId="0" xfId="0" applyFont="1" applyFill="1" applyBorder="1" applyAlignment="1">
      <alignment horizontal="center"/>
    </xf>
    <xf numFmtId="0" fontId="47" fillId="0" borderId="0" xfId="0" applyFont="1" applyFill="1" applyBorder="1"/>
    <xf numFmtId="49" fontId="17" fillId="0" borderId="0" xfId="0" applyNumberFormat="1" applyFont="1" applyFill="1" applyBorder="1" applyAlignment="1">
      <alignment wrapText="1"/>
    </xf>
    <xf numFmtId="4" fontId="43" fillId="7" borderId="22" xfId="0" applyNumberFormat="1" applyFont="1" applyFill="1" applyBorder="1" applyAlignment="1">
      <alignment horizontal="center"/>
    </xf>
    <xf numFmtId="4" fontId="18" fillId="0" borderId="0" xfId="0" applyNumberFormat="1" applyFont="1" applyFill="1" applyBorder="1" applyAlignment="1">
      <alignment horizontal="center"/>
    </xf>
    <xf numFmtId="0" fontId="47" fillId="0" borderId="0" xfId="0" applyFont="1" applyFill="1" applyAlignment="1">
      <alignment horizontal="center"/>
    </xf>
    <xf numFmtId="0" fontId="47" fillId="0" borderId="0" xfId="0" applyFont="1" applyFill="1"/>
    <xf numFmtId="0" fontId="43" fillId="0" borderId="16" xfId="0" applyFont="1" applyFill="1" applyBorder="1" applyAlignment="1">
      <alignment horizontal="right"/>
    </xf>
    <xf numFmtId="0" fontId="47" fillId="0" borderId="16" xfId="0" applyFont="1" applyFill="1" applyBorder="1" applyProtection="1"/>
    <xf numFmtId="0" fontId="47" fillId="0" borderId="16" xfId="0" applyFont="1" applyFill="1" applyBorder="1"/>
    <xf numFmtId="4" fontId="43" fillId="0" borderId="16" xfId="0" applyNumberFormat="1" applyFont="1" applyFill="1" applyBorder="1" applyAlignment="1">
      <alignment horizontal="center"/>
    </xf>
    <xf numFmtId="0" fontId="43" fillId="0" borderId="0" xfId="0" applyFont="1" applyFill="1" applyAlignment="1">
      <alignment horizontal="right"/>
    </xf>
    <xf numFmtId="4" fontId="47" fillId="0" borderId="0" xfId="0" applyNumberFormat="1" applyFont="1" applyFill="1" applyAlignment="1">
      <alignment horizontal="center"/>
    </xf>
    <xf numFmtId="4" fontId="43" fillId="0" borderId="16" xfId="0" applyNumberFormat="1" applyFont="1" applyFill="1" applyBorder="1" applyAlignment="1" applyProtection="1">
      <alignment horizontal="left"/>
    </xf>
    <xf numFmtId="4" fontId="43" fillId="0" borderId="0" xfId="0" applyNumberFormat="1" applyFont="1" applyFill="1" applyBorder="1" applyAlignment="1" applyProtection="1">
      <alignment horizontal="left"/>
    </xf>
    <xf numFmtId="0" fontId="19" fillId="0" borderId="0" xfId="0" applyFont="1" applyFill="1" applyBorder="1" applyAlignment="1">
      <alignment horizontal="left" wrapText="1"/>
    </xf>
    <xf numFmtId="0" fontId="19" fillId="0" borderId="14" xfId="0" applyFont="1" applyFill="1" applyBorder="1" applyAlignment="1">
      <alignment wrapText="1"/>
    </xf>
    <xf numFmtId="0" fontId="4" fillId="0" borderId="0" xfId="0" applyFont="1" applyBorder="1" applyAlignment="1" applyProtection="1">
      <alignment horizontal="justify" vertical="top" wrapText="1"/>
    </xf>
    <xf numFmtId="4" fontId="20" fillId="0" borderId="0" xfId="0" applyNumberFormat="1" applyFont="1" applyAlignment="1">
      <alignment horizontal="right"/>
    </xf>
    <xf numFmtId="4" fontId="20" fillId="0" borderId="0" xfId="0" applyNumberFormat="1" applyFont="1"/>
    <xf numFmtId="4" fontId="15" fillId="0" borderId="0" xfId="0" applyNumberFormat="1" applyFont="1"/>
    <xf numFmtId="4" fontId="0" fillId="0" borderId="0" xfId="0" applyNumberFormat="1" applyAlignment="1">
      <alignment horizontal="right"/>
    </xf>
    <xf numFmtId="4" fontId="0" fillId="0" borderId="0" xfId="0" applyNumberFormat="1"/>
    <xf numFmtId="4" fontId="0" fillId="0" borderId="0" xfId="0" applyNumberFormat="1" applyAlignment="1">
      <alignment vertical="center"/>
    </xf>
    <xf numFmtId="4" fontId="0" fillId="0" borderId="0" xfId="0" applyNumberFormat="1" applyAlignment="1" applyProtection="1">
      <alignment horizontal="right"/>
      <protection locked="0"/>
    </xf>
    <xf numFmtId="4" fontId="0" fillId="0" borderId="0" xfId="0" applyNumberFormat="1" applyProtection="1">
      <protection locked="0"/>
    </xf>
    <xf numFmtId="4" fontId="1" fillId="0" borderId="0" xfId="0" applyNumberFormat="1" applyFont="1" applyProtection="1">
      <protection locked="0"/>
    </xf>
    <xf numFmtId="4" fontId="25" fillId="0" borderId="0" xfId="0" applyNumberFormat="1" applyFont="1" applyAlignment="1" applyProtection="1">
      <alignment horizontal="right"/>
      <protection locked="0"/>
    </xf>
    <xf numFmtId="4" fontId="25" fillId="0" borderId="0" xfId="0" applyNumberFormat="1" applyFont="1" applyProtection="1">
      <protection locked="0"/>
    </xf>
    <xf numFmtId="4" fontId="25" fillId="0" borderId="0" xfId="0" applyNumberFormat="1" applyFont="1" applyBorder="1" applyAlignment="1" applyProtection="1">
      <alignment horizontal="center"/>
      <protection locked="0"/>
    </xf>
    <xf numFmtId="4" fontId="25" fillId="0" borderId="0" xfId="0" applyNumberFormat="1" applyFont="1" applyBorder="1" applyProtection="1">
      <protection locked="0"/>
    </xf>
    <xf numFmtId="4" fontId="8" fillId="0" borderId="0" xfId="0" applyNumberFormat="1" applyFont="1" applyBorder="1" applyProtection="1">
      <protection locked="0"/>
    </xf>
    <xf numFmtId="4" fontId="8" fillId="0" borderId="0" xfId="0" applyNumberFormat="1" applyFont="1" applyBorder="1" applyAlignment="1" applyProtection="1">
      <alignment horizontal="right"/>
      <protection locked="0"/>
    </xf>
    <xf numFmtId="4" fontId="8" fillId="0" borderId="2" xfId="0" applyNumberFormat="1" applyFont="1" applyBorder="1" applyAlignment="1" applyProtection="1">
      <alignment horizontal="right"/>
      <protection locked="0"/>
    </xf>
    <xf numFmtId="4" fontId="25" fillId="0" borderId="2" xfId="0" applyNumberFormat="1" applyFont="1" applyBorder="1" applyAlignment="1" applyProtection="1">
      <alignment horizontal="center"/>
      <protection locked="0"/>
    </xf>
    <xf numFmtId="4" fontId="25" fillId="0" borderId="0" xfId="0" applyNumberFormat="1" applyFont="1" applyBorder="1" applyAlignment="1" applyProtection="1">
      <alignment horizontal="justify" vertical="top"/>
      <protection locked="0"/>
    </xf>
    <xf numFmtId="4" fontId="8" fillId="0" borderId="0" xfId="0" applyNumberFormat="1" applyFont="1" applyAlignment="1" applyProtection="1">
      <alignment horizontal="right"/>
      <protection locked="0"/>
    </xf>
    <xf numFmtId="4" fontId="8" fillId="0" borderId="0" xfId="0" applyNumberFormat="1" applyFont="1" applyProtection="1">
      <protection locked="0"/>
    </xf>
    <xf numFmtId="4" fontId="2" fillId="0" borderId="0" xfId="0" applyNumberFormat="1" applyFont="1" applyAlignment="1" applyProtection="1">
      <alignment horizontal="center"/>
      <protection locked="0"/>
    </xf>
    <xf numFmtId="4" fontId="4" fillId="0" borderId="0" xfId="0" applyNumberFormat="1" applyFont="1" applyProtection="1">
      <protection locked="0"/>
    </xf>
    <xf numFmtId="4" fontId="4" fillId="0" borderId="3" xfId="0" applyNumberFormat="1" applyFont="1" applyBorder="1" applyAlignment="1" applyProtection="1">
      <alignment horizontal="right"/>
      <protection locked="0"/>
    </xf>
    <xf numFmtId="4" fontId="4" fillId="0" borderId="4" xfId="0" applyNumberFormat="1" applyFont="1" applyBorder="1" applyAlignment="1" applyProtection="1">
      <alignment horizontal="right"/>
      <protection locked="0"/>
    </xf>
    <xf numFmtId="4" fontId="25" fillId="0" borderId="0" xfId="0" applyNumberFormat="1" applyFont="1" applyAlignment="1" applyProtection="1">
      <alignment horizontal="right"/>
    </xf>
    <xf numFmtId="4" fontId="50" fillId="0" borderId="0" xfId="0" applyNumberFormat="1" applyFont="1" applyProtection="1">
      <protection locked="0"/>
    </xf>
    <xf numFmtId="4" fontId="53" fillId="0" borderId="0" xfId="0" applyNumberFormat="1" applyFont="1" applyAlignment="1" applyProtection="1">
      <alignment horizontal="right"/>
    </xf>
    <xf numFmtId="4" fontId="53" fillId="0" borderId="0" xfId="0" applyNumberFormat="1" applyFont="1" applyProtection="1">
      <protection locked="0"/>
    </xf>
    <xf numFmtId="4" fontId="51" fillId="0" borderId="0" xfId="0" applyNumberFormat="1" applyFont="1" applyProtection="1">
      <protection locked="0"/>
    </xf>
    <xf numFmtId="4" fontId="1" fillId="0" borderId="0" xfId="0" applyNumberFormat="1" applyFont="1" applyAlignment="1" applyProtection="1">
      <alignment horizontal="left" wrapText="1"/>
    </xf>
    <xf numFmtId="4" fontId="8" fillId="0" borderId="0" xfId="0" applyNumberFormat="1" applyFont="1"/>
    <xf numFmtId="0" fontId="4" fillId="0" borderId="0" xfId="0" applyFont="1" applyBorder="1" applyAlignment="1" applyProtection="1">
      <alignment horizontal="left" vertical="top" wrapText="1"/>
    </xf>
    <xf numFmtId="0" fontId="4" fillId="0" borderId="2" xfId="0" applyFont="1" applyBorder="1" applyAlignment="1" applyProtection="1">
      <alignment horizontal="justify"/>
    </xf>
    <xf numFmtId="0" fontId="4" fillId="0" borderId="2" xfId="0" applyFont="1" applyBorder="1" applyAlignment="1" applyProtection="1">
      <alignment horizontal="justify" vertical="top" wrapText="1"/>
    </xf>
    <xf numFmtId="0" fontId="4" fillId="5" borderId="0" xfId="0" applyFont="1" applyFill="1" applyBorder="1" applyAlignment="1" applyProtection="1">
      <alignment horizontal="justify" vertical="top" wrapText="1"/>
    </xf>
    <xf numFmtId="0" fontId="26" fillId="0" borderId="0" xfId="0" applyFont="1" applyAlignment="1" applyProtection="1">
      <alignment horizontal="left"/>
    </xf>
    <xf numFmtId="0" fontId="4" fillId="0" borderId="0" xfId="0" applyFont="1" applyBorder="1" applyAlignment="1" applyProtection="1">
      <alignment horizontal="left"/>
    </xf>
    <xf numFmtId="0" fontId="4" fillId="0" borderId="2" xfId="0" applyFont="1" applyBorder="1" applyAlignment="1" applyProtection="1">
      <alignment horizontal="left"/>
    </xf>
    <xf numFmtId="0" fontId="4" fillId="0" borderId="0" xfId="0" applyFont="1" applyBorder="1" applyAlignment="1" applyProtection="1">
      <alignment horizontal="justify" vertical="top" wrapText="1"/>
    </xf>
    <xf numFmtId="0" fontId="4" fillId="0" borderId="2" xfId="0" applyFont="1" applyBorder="1" applyAlignment="1" applyProtection="1">
      <alignment horizontal="left" vertical="top" wrapText="1"/>
    </xf>
    <xf numFmtId="0" fontId="25" fillId="0" borderId="0" xfId="0" applyFont="1" applyAlignment="1" applyProtection="1">
      <alignment horizontal="left"/>
      <protection locked="0"/>
    </xf>
    <xf numFmtId="0" fontId="25" fillId="0" borderId="0" xfId="0" applyFont="1" applyBorder="1" applyAlignment="1" applyProtection="1">
      <alignment horizontal="left"/>
      <protection locked="0"/>
    </xf>
    <xf numFmtId="0" fontId="4" fillId="0" borderId="2" xfId="0" applyFont="1" applyBorder="1" applyAlignment="1" applyProtection="1">
      <alignment horizontal="left" vertical="distributed" wrapText="1"/>
    </xf>
    <xf numFmtId="0" fontId="18" fillId="0" borderId="0" xfId="0" applyFont="1" applyFill="1" applyBorder="1" applyAlignment="1" applyProtection="1">
      <alignment horizontal="justify" vertical="distributed" wrapText="1"/>
    </xf>
    <xf numFmtId="0" fontId="19" fillId="0" borderId="0" xfId="0" applyFont="1" applyAlignment="1" applyProtection="1">
      <alignment horizontal="left"/>
    </xf>
    <xf numFmtId="0" fontId="4" fillId="0" borderId="0" xfId="0" applyFont="1" applyAlignment="1">
      <alignment horizontal="left" vertical="justify"/>
    </xf>
    <xf numFmtId="0" fontId="4" fillId="0" borderId="0" xfId="0" applyFont="1" applyBorder="1" applyAlignment="1" applyProtection="1">
      <alignment horizontal="justify" vertical="top"/>
      <protection locked="0"/>
    </xf>
    <xf numFmtId="0" fontId="4" fillId="0" borderId="2" xfId="0" applyFont="1" applyBorder="1" applyAlignment="1" applyProtection="1">
      <alignment horizontal="left" vertical="top"/>
    </xf>
    <xf numFmtId="4" fontId="25" fillId="0" borderId="18" xfId="0" applyNumberFormat="1" applyFont="1" applyBorder="1" applyAlignment="1" applyProtection="1">
      <alignment horizontal="center"/>
      <protection locked="0"/>
    </xf>
    <xf numFmtId="4" fontId="25" fillId="0" borderId="17" xfId="0" applyNumberFormat="1" applyFont="1" applyBorder="1" applyAlignment="1" applyProtection="1">
      <alignment horizontal="center"/>
      <protection locked="0"/>
    </xf>
    <xf numFmtId="0" fontId="4" fillId="0" borderId="0" xfId="0" applyFont="1" applyBorder="1" applyAlignment="1" applyProtection="1">
      <alignment horizontal="left"/>
      <protection locked="0"/>
    </xf>
    <xf numFmtId="0" fontId="21" fillId="0" borderId="0" xfId="0" applyFont="1" applyBorder="1" applyAlignment="1" applyProtection="1">
      <alignment horizontal="left"/>
      <protection locked="0"/>
    </xf>
    <xf numFmtId="4" fontId="26" fillId="0" borderId="10" xfId="0" applyNumberFormat="1" applyFont="1" applyBorder="1" applyAlignment="1" applyProtection="1">
      <alignment horizontal="center"/>
      <protection locked="0"/>
    </xf>
    <xf numFmtId="4" fontId="26" fillId="0" borderId="12" xfId="0" applyNumberFormat="1" applyFont="1" applyBorder="1" applyAlignment="1" applyProtection="1">
      <alignment horizontal="center"/>
      <protection locked="0"/>
    </xf>
    <xf numFmtId="0" fontId="4" fillId="0" borderId="0" xfId="0" applyFont="1" applyAlignment="1">
      <alignment horizontal="left" vertical="center" wrapText="1"/>
    </xf>
    <xf numFmtId="0" fontId="6" fillId="0" borderId="0" xfId="0" applyFont="1" applyAlignment="1">
      <alignment horizontal="center"/>
    </xf>
    <xf numFmtId="0" fontId="4" fillId="0" borderId="0" xfId="0" applyFont="1" applyAlignment="1">
      <alignment horizontal="left" vertical="center"/>
    </xf>
    <xf numFmtId="0" fontId="5" fillId="0" borderId="0" xfId="0" applyFont="1" applyAlignment="1" applyProtection="1">
      <alignment horizontal="left"/>
      <protection locked="0"/>
    </xf>
    <xf numFmtId="4" fontId="25" fillId="0" borderId="0" xfId="0" applyNumberFormat="1" applyFont="1" applyBorder="1" applyAlignment="1" applyProtection="1">
      <alignment horizontal="center"/>
      <protection locked="0"/>
    </xf>
    <xf numFmtId="0" fontId="28" fillId="0" borderId="0" xfId="0" applyFont="1" applyBorder="1" applyAlignment="1" applyProtection="1">
      <alignment horizontal="left"/>
      <protection locked="0"/>
    </xf>
    <xf numFmtId="0" fontId="4" fillId="5" borderId="2" xfId="0" applyFont="1" applyFill="1" applyBorder="1" applyAlignment="1" applyProtection="1">
      <alignment horizontal="justify" vertical="top" wrapText="1"/>
    </xf>
    <xf numFmtId="0" fontId="4" fillId="0" borderId="1" xfId="0" applyFont="1" applyBorder="1" applyAlignment="1" applyProtection="1">
      <alignment horizontal="center" vertical="top" wrapText="1"/>
    </xf>
    <xf numFmtId="0" fontId="27" fillId="0" borderId="0" xfId="0" applyFont="1" applyAlignment="1" applyProtection="1">
      <alignment horizontal="left"/>
    </xf>
    <xf numFmtId="0" fontId="4" fillId="0" borderId="1" xfId="0" applyFont="1" applyBorder="1" applyAlignment="1" applyProtection="1">
      <alignment horizontal="left" vertical="top" wrapText="1"/>
    </xf>
    <xf numFmtId="0" fontId="4" fillId="5" borderId="2" xfId="0" applyFont="1" applyFill="1" applyBorder="1" applyAlignment="1" applyProtection="1">
      <alignment horizontal="center"/>
    </xf>
  </cellXfs>
  <cellStyles count="8">
    <cellStyle name="Navadno" xfId="0" builtinId="0"/>
    <cellStyle name="Navadno 2" xfId="1" xr:uid="{00000000-0005-0000-0000-000001000000}"/>
    <cellStyle name="Navadno 3" xfId="2" xr:uid="{00000000-0005-0000-0000-000002000000}"/>
    <cellStyle name="Navadno 3 2" xfId="3" xr:uid="{00000000-0005-0000-0000-000003000000}"/>
    <cellStyle name="Navadno_Ogrevanje_pohlajevanje" xfId="4" xr:uid="{00000000-0005-0000-0000-000004000000}"/>
    <cellStyle name="Normal_popis imp nova" xfId="5" xr:uid="{00000000-0005-0000-0000-000005000000}"/>
    <cellStyle name="Normale_CCTV Price List Jan-Jun 2005" xfId="6" xr:uid="{00000000-0005-0000-0000-000006000000}"/>
    <cellStyle name="Vejica 3"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E11"/>
  <sheetViews>
    <sheetView workbookViewId="0">
      <selection activeCell="E6" sqref="E6"/>
    </sheetView>
  </sheetViews>
  <sheetFormatPr defaultRowHeight="12.75"/>
  <cols>
    <col min="2" max="2" width="32.5703125" customWidth="1"/>
    <col min="5" max="5" width="35.28515625" customWidth="1"/>
  </cols>
  <sheetData>
    <row r="4" spans="2:5" ht="15.75">
      <c r="B4" s="336" t="s">
        <v>606</v>
      </c>
      <c r="C4" s="337"/>
      <c r="D4" s="338"/>
      <c r="E4" s="339"/>
    </row>
    <row r="5" spans="2:5" ht="15.75">
      <c r="B5" s="341"/>
      <c r="C5" s="342"/>
      <c r="D5" s="343"/>
      <c r="E5" s="344"/>
    </row>
    <row r="6" spans="2:5" ht="15.75">
      <c r="B6" s="336" t="s">
        <v>607</v>
      </c>
      <c r="C6" s="337"/>
      <c r="D6" s="338"/>
      <c r="E6" s="339">
        <f>'GO DELA'!G42</f>
        <v>0</v>
      </c>
    </row>
    <row r="7" spans="2:5" ht="15.75">
      <c r="B7" s="336" t="s">
        <v>608</v>
      </c>
      <c r="C7" s="337"/>
      <c r="D7" s="338"/>
      <c r="E7" s="339">
        <f>'EI DELA'!E111</f>
        <v>0</v>
      </c>
    </row>
    <row r="8" spans="2:5" ht="15.75">
      <c r="B8" s="336" t="s">
        <v>609</v>
      </c>
      <c r="C8" s="337"/>
      <c r="D8" s="338"/>
      <c r="E8" s="339">
        <f>'SI DELA'!F151</f>
        <v>0</v>
      </c>
    </row>
    <row r="9" spans="2:5" ht="33.75" customHeight="1">
      <c r="B9" s="535" t="s">
        <v>610</v>
      </c>
      <c r="C9" s="337"/>
      <c r="D9" s="338"/>
      <c r="E9" s="339">
        <f>SUM(E6:E8)</f>
        <v>0</v>
      </c>
    </row>
    <row r="10" spans="2:5" ht="18" customHeight="1" thickBot="1">
      <c r="B10" s="352" t="s">
        <v>482</v>
      </c>
      <c r="C10" s="353"/>
      <c r="D10" s="354"/>
      <c r="E10" s="350">
        <f>E9*0.22</f>
        <v>0</v>
      </c>
    </row>
    <row r="11" spans="2:5" ht="27" customHeight="1" thickBot="1">
      <c r="B11" s="536" t="s">
        <v>483</v>
      </c>
      <c r="C11" s="353"/>
      <c r="D11" s="354"/>
      <c r="E11" s="350">
        <f>SUM(E9:E10)</f>
        <v>0</v>
      </c>
    </row>
  </sheetData>
  <phoneticPr fontId="2" type="noConversion"/>
  <pageMargins left="0.75" right="0.75" top="1" bottom="1" header="0" footer="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128"/>
  <sheetViews>
    <sheetView view="pageBreakPreview" topLeftCell="A470" zoomScaleNormal="100" zoomScaleSheetLayoutView="100" workbookViewId="0">
      <selection activeCell="I461" sqref="I461"/>
    </sheetView>
  </sheetViews>
  <sheetFormatPr defaultRowHeight="12.75"/>
  <cols>
    <col min="1" max="1" width="8" customWidth="1"/>
    <col min="2" max="2" width="12.140625" customWidth="1"/>
    <col min="3" max="4" width="10.7109375" customWidth="1"/>
    <col min="5" max="5" width="24.42578125" customWidth="1"/>
    <col min="6" max="6" width="7" style="11" customWidth="1"/>
    <col min="7" max="7" width="10.140625" style="541" customWidth="1"/>
    <col min="8" max="8" width="10.42578125" style="542" customWidth="1"/>
    <col min="9" max="9" width="15.140625" style="542" customWidth="1"/>
  </cols>
  <sheetData>
    <row r="2" spans="1:16" ht="18">
      <c r="C2" s="1"/>
      <c r="D2" s="32"/>
      <c r="E2" s="32"/>
      <c r="F2" s="33"/>
      <c r="G2" s="538"/>
      <c r="H2" s="539"/>
      <c r="I2" s="540"/>
    </row>
    <row r="3" spans="1:16" ht="13.15" customHeight="1">
      <c r="L3" s="12"/>
      <c r="M3" s="13"/>
      <c r="N3" s="16"/>
      <c r="O3" s="17"/>
      <c r="P3" s="12"/>
    </row>
    <row r="4" spans="1:16" s="18" customFormat="1" ht="15" customHeight="1">
      <c r="B4" s="91" t="s">
        <v>0</v>
      </c>
      <c r="C4" s="594" t="s">
        <v>142</v>
      </c>
      <c r="D4" s="594"/>
      <c r="E4" s="594"/>
      <c r="F4" s="11"/>
      <c r="G4" s="541"/>
      <c r="H4" s="543"/>
      <c r="I4" s="543"/>
      <c r="L4" s="19"/>
      <c r="M4" s="22"/>
      <c r="N4" s="20"/>
      <c r="O4" s="21"/>
      <c r="P4" s="19"/>
    </row>
    <row r="5" spans="1:16" s="18" customFormat="1" ht="15" customHeight="1">
      <c r="C5" s="583" t="s">
        <v>143</v>
      </c>
      <c r="D5" s="583"/>
      <c r="E5" s="583"/>
      <c r="F5" s="11"/>
      <c r="G5" s="541"/>
      <c r="H5" s="543"/>
      <c r="I5" s="543"/>
      <c r="L5" s="19"/>
      <c r="M5" s="22"/>
      <c r="N5" s="20"/>
      <c r="O5" s="21"/>
      <c r="P5" s="19"/>
    </row>
    <row r="6" spans="1:16" s="18" customFormat="1" ht="15" customHeight="1">
      <c r="C6" s="583" t="s">
        <v>144</v>
      </c>
      <c r="D6" s="583"/>
      <c r="E6" s="583"/>
      <c r="F6" s="11"/>
      <c r="G6" s="541"/>
      <c r="H6" s="543"/>
      <c r="I6" s="543"/>
      <c r="L6" s="19"/>
      <c r="M6" s="23"/>
      <c r="N6" s="20"/>
      <c r="O6" s="21"/>
      <c r="P6" s="19"/>
    </row>
    <row r="7" spans="1:16" ht="13.15" customHeight="1">
      <c r="L7" s="12"/>
      <c r="M7" s="13"/>
      <c r="N7" s="16"/>
      <c r="O7" s="17"/>
      <c r="P7" s="12"/>
    </row>
    <row r="8" spans="1:16" s="18" customFormat="1" ht="24" customHeight="1">
      <c r="B8" s="91" t="s">
        <v>1</v>
      </c>
      <c r="C8" s="592" t="s">
        <v>145</v>
      </c>
      <c r="D8" s="592"/>
      <c r="E8" s="592"/>
      <c r="F8" s="592"/>
      <c r="G8" s="592"/>
      <c r="H8" s="592"/>
      <c r="I8" s="592"/>
      <c r="L8" s="19"/>
      <c r="M8" s="22"/>
      <c r="N8" s="20"/>
      <c r="O8" s="21"/>
      <c r="P8" s="19"/>
    </row>
    <row r="9" spans="1:16" ht="13.15" customHeight="1">
      <c r="L9" s="12"/>
      <c r="M9" s="13"/>
      <c r="N9" s="16"/>
      <c r="O9" s="17"/>
      <c r="P9" s="12"/>
    </row>
    <row r="10" spans="1:16" ht="18" customHeight="1">
      <c r="L10" s="12"/>
      <c r="M10" s="14"/>
      <c r="N10" s="16"/>
      <c r="O10" s="15"/>
      <c r="P10" s="12"/>
    </row>
    <row r="11" spans="1:16">
      <c r="L11" s="12"/>
      <c r="M11" s="12"/>
      <c r="N11" s="12"/>
      <c r="O11" s="12"/>
      <c r="P11" s="12"/>
    </row>
    <row r="12" spans="1:16" ht="18">
      <c r="C12" s="593" t="s">
        <v>80</v>
      </c>
      <c r="D12" s="593"/>
      <c r="E12" s="593"/>
      <c r="F12" s="593"/>
      <c r="G12" s="593"/>
    </row>
    <row r="13" spans="1:16" ht="18">
      <c r="C13" s="4"/>
      <c r="D13" s="3"/>
      <c r="E13" s="3"/>
    </row>
    <row r="15" spans="1:16" ht="15">
      <c r="A15" s="34"/>
      <c r="B15" s="35" t="s">
        <v>2</v>
      </c>
      <c r="C15" s="34"/>
      <c r="D15" s="34"/>
      <c r="E15" s="34"/>
      <c r="F15" s="36"/>
      <c r="G15" s="544"/>
      <c r="H15" s="545"/>
      <c r="I15" s="545"/>
    </row>
    <row r="16" spans="1:16" s="7" customFormat="1">
      <c r="A16" s="37"/>
      <c r="B16" s="38"/>
      <c r="C16" s="37"/>
      <c r="D16" s="37"/>
      <c r="E16" s="37"/>
      <c r="F16" s="39"/>
      <c r="G16" s="48"/>
      <c r="H16" s="546"/>
      <c r="I16" s="546"/>
    </row>
    <row r="17" spans="1:9" ht="16.5">
      <c r="A17" s="34"/>
      <c r="B17" s="94" t="s">
        <v>3</v>
      </c>
      <c r="C17" s="95"/>
      <c r="D17" s="95"/>
      <c r="E17" s="95"/>
      <c r="F17" s="96"/>
      <c r="G17" s="547"/>
      <c r="H17" s="548"/>
      <c r="I17" s="548"/>
    </row>
    <row r="18" spans="1:9" s="5" customFormat="1" ht="16.5">
      <c r="A18" s="40"/>
      <c r="B18" s="95" t="s">
        <v>4</v>
      </c>
      <c r="C18" s="95"/>
      <c r="D18" s="95"/>
      <c r="E18" s="95"/>
      <c r="F18" s="96"/>
      <c r="G18" s="586">
        <f>I67</f>
        <v>0</v>
      </c>
      <c r="H18" s="587"/>
      <c r="I18" s="549"/>
    </row>
    <row r="19" spans="1:9" s="5" customFormat="1" ht="16.5">
      <c r="A19" s="40"/>
      <c r="B19" s="95" t="s">
        <v>41</v>
      </c>
      <c r="C19" s="95"/>
      <c r="D19" s="95"/>
      <c r="E19" s="95"/>
      <c r="F19" s="96"/>
      <c r="G19" s="586">
        <f>I90</f>
        <v>0</v>
      </c>
      <c r="H19" s="587"/>
      <c r="I19" s="549"/>
    </row>
    <row r="20" spans="1:9" s="5" customFormat="1" ht="16.5">
      <c r="A20" s="40"/>
      <c r="B20" s="95" t="s">
        <v>47</v>
      </c>
      <c r="C20" s="95"/>
      <c r="D20" s="95"/>
      <c r="E20" s="95"/>
      <c r="F20" s="96"/>
      <c r="G20" s="586">
        <f>I143</f>
        <v>0</v>
      </c>
      <c r="H20" s="587"/>
      <c r="I20" s="549"/>
    </row>
    <row r="21" spans="1:9" s="5" customFormat="1" ht="16.5">
      <c r="A21" s="40"/>
      <c r="B21" s="95" t="s">
        <v>61</v>
      </c>
      <c r="C21" s="95"/>
      <c r="D21" s="95"/>
      <c r="E21" s="95"/>
      <c r="F21" s="96"/>
      <c r="G21" s="586">
        <f>I206</f>
        <v>0</v>
      </c>
      <c r="H21" s="587"/>
      <c r="I21" s="549"/>
    </row>
    <row r="22" spans="1:9" s="5" customFormat="1" ht="16.5">
      <c r="A22" s="40"/>
      <c r="B22" s="95" t="s">
        <v>48</v>
      </c>
      <c r="C22" s="95"/>
      <c r="D22" s="95"/>
      <c r="E22" s="95"/>
      <c r="F22" s="96"/>
      <c r="G22" s="586">
        <f>I244</f>
        <v>0</v>
      </c>
      <c r="H22" s="587"/>
      <c r="I22" s="549"/>
    </row>
    <row r="23" spans="1:9" s="5" customFormat="1" ht="16.5">
      <c r="A23" s="40"/>
      <c r="B23" s="95" t="s">
        <v>50</v>
      </c>
      <c r="C23" s="95"/>
      <c r="D23" s="95"/>
      <c r="E23" s="95"/>
      <c r="F23" s="96"/>
      <c r="G23" s="586">
        <f>I309</f>
        <v>0</v>
      </c>
      <c r="H23" s="587"/>
      <c r="I23" s="549"/>
    </row>
    <row r="24" spans="1:9" s="6" customFormat="1" ht="16.5">
      <c r="A24" s="37"/>
      <c r="B24" s="95" t="s">
        <v>51</v>
      </c>
      <c r="C24" s="95"/>
      <c r="D24" s="95"/>
      <c r="E24" s="95"/>
      <c r="F24" s="96"/>
      <c r="G24" s="586">
        <f>I330</f>
        <v>0</v>
      </c>
      <c r="H24" s="587"/>
      <c r="I24" s="549"/>
    </row>
    <row r="25" spans="1:9" s="6" customFormat="1" ht="16.5">
      <c r="A25" s="37"/>
      <c r="B25" s="95"/>
      <c r="C25" s="95"/>
      <c r="D25" s="95"/>
      <c r="E25" s="95"/>
      <c r="F25" s="96"/>
      <c r="G25" s="549"/>
      <c r="H25" s="549"/>
      <c r="I25" s="549"/>
    </row>
    <row r="26" spans="1:9" s="6" customFormat="1" ht="16.5">
      <c r="A26" s="37"/>
      <c r="B26" s="95"/>
      <c r="C26" s="95"/>
      <c r="D26" s="95"/>
      <c r="E26" s="578" t="s">
        <v>86</v>
      </c>
      <c r="F26" s="578"/>
      <c r="G26" s="586">
        <f>SUM(G18:H24)</f>
        <v>0</v>
      </c>
      <c r="H26" s="587"/>
      <c r="I26" s="549"/>
    </row>
    <row r="27" spans="1:9" s="5" customFormat="1" ht="16.5">
      <c r="A27" s="40"/>
      <c r="B27" s="94"/>
      <c r="C27" s="95"/>
      <c r="D27" s="95"/>
      <c r="E27" s="95"/>
      <c r="F27" s="96"/>
      <c r="G27" s="547"/>
      <c r="H27" s="550"/>
      <c r="I27" s="550"/>
    </row>
    <row r="28" spans="1:9" s="5" customFormat="1" ht="16.5">
      <c r="A28" s="40"/>
      <c r="B28" s="94" t="s">
        <v>5</v>
      </c>
      <c r="C28" s="95"/>
      <c r="D28" s="95"/>
      <c r="E28" s="95"/>
      <c r="F28" s="96"/>
      <c r="G28" s="547"/>
      <c r="H28" s="550"/>
      <c r="I28" s="550"/>
    </row>
    <row r="29" spans="1:9" s="5" customFormat="1" ht="16.5">
      <c r="A29" s="40"/>
      <c r="B29" s="578" t="s">
        <v>6</v>
      </c>
      <c r="C29" s="578"/>
      <c r="D29" s="578"/>
      <c r="E29" s="95"/>
      <c r="F29" s="96"/>
      <c r="G29" s="586">
        <f>I387</f>
        <v>0</v>
      </c>
      <c r="H29" s="587"/>
      <c r="I29" s="549"/>
    </row>
    <row r="30" spans="1:9" s="5" customFormat="1" ht="16.5">
      <c r="A30" s="40"/>
      <c r="B30" s="578" t="s">
        <v>7</v>
      </c>
      <c r="C30" s="578"/>
      <c r="D30" s="578"/>
      <c r="E30" s="95"/>
      <c r="F30" s="96"/>
      <c r="G30" s="586">
        <f>I426</f>
        <v>0</v>
      </c>
      <c r="H30" s="587"/>
      <c r="I30" s="549"/>
    </row>
    <row r="31" spans="1:9" s="5" customFormat="1" ht="16.5">
      <c r="A31" s="40"/>
      <c r="B31" s="172" t="s">
        <v>118</v>
      </c>
      <c r="C31" s="172"/>
      <c r="D31" s="172"/>
      <c r="E31" s="95"/>
      <c r="F31" s="96"/>
      <c r="G31" s="586">
        <f>I439</f>
        <v>0</v>
      </c>
      <c r="H31" s="587"/>
      <c r="I31" s="549"/>
    </row>
    <row r="32" spans="1:9" s="5" customFormat="1" ht="16.5">
      <c r="A32" s="40"/>
      <c r="B32" s="172" t="s">
        <v>121</v>
      </c>
      <c r="C32" s="172"/>
      <c r="D32" s="172"/>
      <c r="E32" s="95"/>
      <c r="F32" s="96"/>
      <c r="G32" s="586">
        <f>I452</f>
        <v>0</v>
      </c>
      <c r="H32" s="587"/>
      <c r="I32" s="549"/>
    </row>
    <row r="33" spans="1:9" s="5" customFormat="1" ht="16.5">
      <c r="A33" s="40"/>
      <c r="B33" s="578" t="s">
        <v>133</v>
      </c>
      <c r="C33" s="578"/>
      <c r="D33" s="578"/>
      <c r="E33" s="95"/>
      <c r="F33" s="96"/>
      <c r="G33" s="586">
        <f>I457</f>
        <v>0</v>
      </c>
      <c r="H33" s="587"/>
      <c r="I33" s="549"/>
    </row>
    <row r="34" spans="1:9" s="5" customFormat="1" ht="16.5">
      <c r="A34" s="40"/>
      <c r="B34" s="578" t="s">
        <v>134</v>
      </c>
      <c r="C34" s="578"/>
      <c r="D34" s="578"/>
      <c r="E34" s="95"/>
      <c r="F34" s="96"/>
      <c r="G34" s="586">
        <f>I484</f>
        <v>0</v>
      </c>
      <c r="H34" s="587"/>
      <c r="I34" s="549"/>
    </row>
    <row r="35" spans="1:9" s="5" customFormat="1" ht="16.5">
      <c r="A35" s="40"/>
      <c r="B35" s="172"/>
      <c r="C35" s="172"/>
      <c r="D35" s="172"/>
      <c r="E35" s="172"/>
      <c r="F35" s="96"/>
      <c r="G35" s="596"/>
      <c r="H35" s="596"/>
      <c r="I35" s="549"/>
    </row>
    <row r="36" spans="1:9" s="5" customFormat="1" ht="16.5">
      <c r="A36" s="40"/>
      <c r="B36" s="95"/>
      <c r="C36" s="95"/>
      <c r="D36" s="95"/>
      <c r="E36" s="95"/>
      <c r="F36" s="96"/>
      <c r="G36" s="596"/>
      <c r="H36" s="596"/>
      <c r="I36" s="549"/>
    </row>
    <row r="37" spans="1:9" s="5" customFormat="1" ht="16.5">
      <c r="A37" s="40"/>
      <c r="B37" s="95"/>
      <c r="C37" s="95"/>
      <c r="D37" s="95"/>
      <c r="E37" s="578" t="s">
        <v>87</v>
      </c>
      <c r="F37" s="578"/>
      <c r="G37" s="586">
        <f>SUM(G29:H34)</f>
        <v>0</v>
      </c>
      <c r="H37" s="587"/>
      <c r="I37" s="549"/>
    </row>
    <row r="38" spans="1:9" s="5" customFormat="1" ht="16.5">
      <c r="A38" s="40"/>
      <c r="B38" s="95"/>
      <c r="C38" s="95"/>
      <c r="D38" s="95"/>
      <c r="E38" s="95"/>
      <c r="F38" s="96"/>
      <c r="G38" s="547"/>
      <c r="H38" s="548"/>
      <c r="I38" s="548"/>
    </row>
    <row r="39" spans="1:9" s="5" customFormat="1" ht="16.5">
      <c r="A39" s="40"/>
      <c r="B39" s="95"/>
      <c r="C39" s="95"/>
      <c r="D39" s="95"/>
      <c r="E39" s="95"/>
      <c r="F39" s="96"/>
      <c r="G39" s="547"/>
      <c r="H39" s="550"/>
      <c r="I39" s="550"/>
    </row>
    <row r="40" spans="1:9" s="2" customFormat="1" ht="16.5">
      <c r="A40" s="42"/>
      <c r="B40" s="579" t="s">
        <v>84</v>
      </c>
      <c r="C40" s="579"/>
      <c r="D40" s="100"/>
      <c r="E40" s="100"/>
      <c r="F40" s="102"/>
      <c r="G40" s="586">
        <f>G26+G37</f>
        <v>0</v>
      </c>
      <c r="H40" s="587"/>
      <c r="I40" s="549"/>
    </row>
    <row r="41" spans="1:9" s="5" customFormat="1" ht="16.5">
      <c r="A41" s="40"/>
      <c r="B41" s="579" t="s">
        <v>82</v>
      </c>
      <c r="C41" s="579"/>
      <c r="D41" s="95"/>
      <c r="E41" s="95"/>
      <c r="F41" s="96" t="s">
        <v>40</v>
      </c>
      <c r="G41" s="586">
        <v>0</v>
      </c>
      <c r="H41" s="587"/>
      <c r="I41" s="548"/>
    </row>
    <row r="42" spans="1:9" s="5" customFormat="1" ht="16.5">
      <c r="A42" s="40"/>
      <c r="B42" s="578" t="s">
        <v>83</v>
      </c>
      <c r="C42" s="578"/>
      <c r="D42" s="95"/>
      <c r="E42" s="95"/>
      <c r="F42" s="96"/>
      <c r="G42" s="586">
        <f>G40-(G40*G41/100)</f>
        <v>0</v>
      </c>
      <c r="H42" s="587"/>
      <c r="I42" s="548"/>
    </row>
    <row r="43" spans="1:9" s="93" customFormat="1" ht="16.5">
      <c r="A43" s="9"/>
      <c r="B43" s="588" t="s">
        <v>130</v>
      </c>
      <c r="C43" s="588"/>
      <c r="D43" s="9"/>
      <c r="E43" s="9"/>
      <c r="F43" s="171">
        <v>0.22</v>
      </c>
      <c r="G43" s="586">
        <f>G42*0.22</f>
        <v>0</v>
      </c>
      <c r="H43" s="587"/>
      <c r="I43" s="551"/>
    </row>
    <row r="44" spans="1:9" s="93" customFormat="1" ht="17.25" thickBot="1">
      <c r="A44" s="9"/>
      <c r="B44" s="9"/>
      <c r="C44" s="9"/>
      <c r="D44" s="9"/>
      <c r="E44" s="101"/>
      <c r="F44" s="102"/>
      <c r="G44" s="552"/>
      <c r="H44" s="549"/>
      <c r="I44" s="549"/>
    </row>
    <row r="45" spans="1:9" s="93" customFormat="1" ht="17.25" thickBot="1">
      <c r="A45" s="9"/>
      <c r="B45" s="589" t="s">
        <v>85</v>
      </c>
      <c r="C45" s="589"/>
      <c r="D45" s="9"/>
      <c r="E45" s="9"/>
      <c r="F45" s="92"/>
      <c r="G45" s="590">
        <f>G42+G43</f>
        <v>0</v>
      </c>
      <c r="H45" s="591"/>
      <c r="I45" s="549"/>
    </row>
    <row r="46" spans="1:9" s="93" customFormat="1" ht="16.5">
      <c r="A46" s="9"/>
      <c r="B46" s="108"/>
      <c r="C46" s="108"/>
      <c r="D46" s="108"/>
      <c r="E46" s="108"/>
      <c r="F46" s="109"/>
      <c r="G46" s="553"/>
      <c r="H46" s="554"/>
      <c r="I46" s="549"/>
    </row>
    <row r="47" spans="1:9" s="93" customFormat="1" ht="16.5">
      <c r="A47" s="9"/>
      <c r="B47" s="9"/>
      <c r="C47" s="9"/>
      <c r="D47" s="9"/>
      <c r="E47" s="9"/>
      <c r="F47" s="92"/>
      <c r="G47" s="552"/>
      <c r="H47" s="549"/>
      <c r="I47" s="549"/>
    </row>
    <row r="48" spans="1:9" s="93" customFormat="1" ht="16.5">
      <c r="A48" s="9"/>
      <c r="B48" s="9"/>
      <c r="C48" s="9"/>
      <c r="D48" s="9"/>
      <c r="E48" s="9"/>
      <c r="F48" s="92"/>
      <c r="G48" s="552"/>
      <c r="H48" s="549"/>
      <c r="I48" s="549"/>
    </row>
    <row r="49" spans="1:9" s="93" customFormat="1" ht="16.5">
      <c r="A49" s="9"/>
      <c r="B49" s="9"/>
      <c r="C49" s="9"/>
      <c r="D49" s="9"/>
      <c r="E49" s="9"/>
      <c r="F49" s="92"/>
      <c r="G49" s="552"/>
      <c r="H49" s="549"/>
      <c r="I49" s="549"/>
    </row>
    <row r="50" spans="1:9" s="93" customFormat="1" ht="16.5">
      <c r="A50" s="597" t="s">
        <v>103</v>
      </c>
      <c r="B50" s="597"/>
      <c r="C50" s="597"/>
      <c r="D50" s="597"/>
      <c r="E50" s="597"/>
      <c r="F50" s="597"/>
      <c r="G50" s="597"/>
      <c r="H50" s="597"/>
      <c r="I50" s="549"/>
    </row>
    <row r="51" spans="1:9" s="130" customFormat="1" ht="45" customHeight="1">
      <c r="A51" s="584" t="s">
        <v>146</v>
      </c>
      <c r="B51" s="584"/>
      <c r="C51" s="584"/>
      <c r="D51" s="584"/>
      <c r="E51" s="584"/>
      <c r="F51" s="584"/>
      <c r="G51" s="584"/>
      <c r="H51" s="584"/>
      <c r="I51" s="555"/>
    </row>
    <row r="52" spans="1:9" s="93" customFormat="1" ht="16.5">
      <c r="A52" s="9"/>
      <c r="B52" s="9"/>
      <c r="C52" s="9"/>
      <c r="D52" s="9"/>
      <c r="E52" s="9"/>
      <c r="F52" s="92"/>
      <c r="G52" s="552"/>
      <c r="H52" s="549"/>
      <c r="I52" s="549"/>
    </row>
    <row r="53" spans="1:9" s="93" customFormat="1" ht="16.5">
      <c r="A53" s="9"/>
      <c r="B53" s="9"/>
      <c r="C53" s="9"/>
      <c r="D53" s="9"/>
      <c r="E53" s="9"/>
      <c r="F53" s="92"/>
      <c r="G53" s="552"/>
      <c r="H53" s="549"/>
      <c r="I53" s="549"/>
    </row>
    <row r="54" spans="1:9" s="93" customFormat="1" ht="16.5">
      <c r="A54" s="9"/>
      <c r="B54" s="9"/>
      <c r="C54" s="9"/>
      <c r="D54" s="9"/>
      <c r="E54" s="9"/>
      <c r="F54" s="92"/>
      <c r="G54" s="552"/>
      <c r="H54" s="549"/>
      <c r="I54" s="549"/>
    </row>
    <row r="55" spans="1:9" s="5" customFormat="1" ht="16.5">
      <c r="A55" s="40"/>
      <c r="B55" s="40"/>
      <c r="C55" s="40"/>
      <c r="D55" s="40"/>
      <c r="E55" s="40"/>
      <c r="F55" s="41"/>
      <c r="G55" s="552"/>
      <c r="H55" s="549"/>
      <c r="I55" s="549"/>
    </row>
    <row r="56" spans="1:9" s="5" customFormat="1" ht="14.25">
      <c r="A56" s="40"/>
      <c r="B56" s="40"/>
      <c r="C56" s="40"/>
      <c r="D56" s="40"/>
      <c r="E56" s="40"/>
      <c r="F56" s="41"/>
      <c r="G56" s="552"/>
      <c r="H56" s="551"/>
      <c r="I56" s="551"/>
    </row>
    <row r="57" spans="1:9" s="5" customFormat="1" ht="14.25">
      <c r="A57" s="40"/>
      <c r="B57" s="40"/>
      <c r="C57" s="40"/>
      <c r="D57" s="40"/>
      <c r="E57" s="40"/>
      <c r="F57" s="41"/>
      <c r="G57" s="556"/>
      <c r="H57" s="557"/>
      <c r="I57" s="557"/>
    </row>
    <row r="58" spans="1:9" s="5" customFormat="1" ht="15.75">
      <c r="A58" s="42"/>
      <c r="B58" s="595" t="s">
        <v>3</v>
      </c>
      <c r="C58" s="595"/>
      <c r="D58" s="595"/>
      <c r="E58" s="42"/>
      <c r="F58" s="45" t="s">
        <v>36</v>
      </c>
      <c r="G58" s="558" t="s">
        <v>37</v>
      </c>
      <c r="H58" s="558" t="s">
        <v>38</v>
      </c>
      <c r="I58" s="558" t="s">
        <v>39</v>
      </c>
    </row>
    <row r="59" spans="1:9" s="5" customFormat="1" ht="14.25" customHeight="1">
      <c r="A59" s="42"/>
      <c r="B59" s="44"/>
      <c r="C59" s="42"/>
      <c r="D59" s="42"/>
      <c r="E59" s="42"/>
      <c r="F59" s="43"/>
      <c r="G59" s="50"/>
      <c r="H59" s="559"/>
      <c r="I59" s="559"/>
    </row>
    <row r="60" spans="1:9" s="5" customFormat="1" ht="16.5">
      <c r="A60" s="52"/>
      <c r="B60" s="573" t="s">
        <v>4</v>
      </c>
      <c r="C60" s="573"/>
      <c r="D60" s="573"/>
      <c r="E60" s="52"/>
      <c r="F60" s="54"/>
      <c r="G60" s="76"/>
      <c r="H60" s="559"/>
      <c r="I60" s="559"/>
    </row>
    <row r="61" spans="1:9" s="5" customFormat="1" ht="9.9499999999999993" customHeight="1">
      <c r="A61" s="55"/>
      <c r="B61" s="55"/>
      <c r="C61" s="55"/>
      <c r="D61" s="55"/>
      <c r="E61" s="55"/>
      <c r="F61" s="56"/>
      <c r="G61" s="59"/>
      <c r="H61" s="557"/>
      <c r="I61" s="557"/>
    </row>
    <row r="62" spans="1:9" s="5" customFormat="1" ht="61.5" customHeight="1">
      <c r="A62" s="87" t="s">
        <v>12</v>
      </c>
      <c r="B62" s="580" t="s">
        <v>623</v>
      </c>
      <c r="C62" s="580"/>
      <c r="D62" s="580"/>
      <c r="E62" s="580"/>
      <c r="F62" s="73" t="s">
        <v>9</v>
      </c>
      <c r="G62" s="74">
        <v>1</v>
      </c>
      <c r="H62" s="75">
        <v>0</v>
      </c>
      <c r="I62" s="75">
        <f>G62*H62</f>
        <v>0</v>
      </c>
    </row>
    <row r="63" spans="1:9" s="5" customFormat="1" ht="9.9499999999999993" customHeight="1">
      <c r="A63" s="57"/>
      <c r="B63" s="58"/>
      <c r="C63" s="58"/>
      <c r="D63" s="58"/>
      <c r="E63" s="58"/>
      <c r="F63" s="54"/>
      <c r="G63" s="76"/>
      <c r="H63" s="50"/>
      <c r="I63" s="50"/>
    </row>
    <row r="64" spans="1:9" s="5" customFormat="1" ht="15" customHeight="1">
      <c r="A64" s="57" t="s">
        <v>13</v>
      </c>
      <c r="B64" s="571" t="s">
        <v>76</v>
      </c>
      <c r="C64" s="571"/>
      <c r="D64" s="571"/>
      <c r="E64" s="571"/>
      <c r="F64" s="73" t="s">
        <v>9</v>
      </c>
      <c r="G64" s="74">
        <v>1</v>
      </c>
      <c r="H64" s="75">
        <v>0</v>
      </c>
      <c r="I64" s="75">
        <f>G64*H64</f>
        <v>0</v>
      </c>
    </row>
    <row r="65" spans="1:9" s="5" customFormat="1" ht="9.9499999999999993" customHeight="1">
      <c r="A65" s="57"/>
      <c r="B65" s="58"/>
      <c r="C65" s="58"/>
      <c r="D65" s="58"/>
      <c r="E65" s="58"/>
      <c r="F65" s="54"/>
      <c r="G65" s="76"/>
      <c r="H65" s="50"/>
      <c r="I65" s="50"/>
    </row>
    <row r="66" spans="1:9" s="5" customFormat="1" ht="15">
      <c r="A66" s="57" t="s">
        <v>35</v>
      </c>
      <c r="B66" s="585" t="s">
        <v>624</v>
      </c>
      <c r="C66" s="585"/>
      <c r="D66" s="585"/>
      <c r="E66" s="585"/>
      <c r="F66" s="77" t="s">
        <v>9</v>
      </c>
      <c r="G66" s="78">
        <v>1</v>
      </c>
      <c r="H66" s="79">
        <v>0</v>
      </c>
      <c r="I66" s="79">
        <f>G66*H66</f>
        <v>0</v>
      </c>
    </row>
    <row r="67" spans="1:9" s="5" customFormat="1" ht="15.75" thickBot="1">
      <c r="A67" s="57"/>
      <c r="B67" s="60"/>
      <c r="C67" s="60"/>
      <c r="D67" s="60"/>
      <c r="E67" s="60"/>
      <c r="F67" s="80"/>
      <c r="G67" s="81"/>
      <c r="H67" s="82" t="s">
        <v>8</v>
      </c>
      <c r="I67" s="560">
        <f>SUM(I62:I66)</f>
        <v>0</v>
      </c>
    </row>
    <row r="68" spans="1:9" s="5" customFormat="1" ht="15" thickTop="1">
      <c r="A68" s="57"/>
      <c r="B68" s="58"/>
      <c r="C68" s="58"/>
      <c r="D68" s="58"/>
      <c r="E68" s="58"/>
      <c r="F68" s="56"/>
      <c r="G68" s="59"/>
      <c r="H68" s="46"/>
      <c r="I68" s="552"/>
    </row>
    <row r="69" spans="1:9" s="24" customFormat="1" ht="15" customHeight="1">
      <c r="A69" s="55"/>
      <c r="B69" s="573" t="s">
        <v>41</v>
      </c>
      <c r="C69" s="573"/>
      <c r="D69" s="573"/>
      <c r="E69" s="52"/>
      <c r="F69" s="54"/>
      <c r="G69" s="76"/>
      <c r="H69" s="559"/>
      <c r="I69" s="559"/>
    </row>
    <row r="70" spans="1:9" s="24" customFormat="1" ht="9.9499999999999993" customHeight="1">
      <c r="A70" s="55"/>
      <c r="B70" s="110"/>
      <c r="C70" s="110"/>
      <c r="D70" s="110"/>
      <c r="E70" s="52"/>
      <c r="F70" s="54"/>
      <c r="G70" s="76"/>
      <c r="H70" s="559"/>
      <c r="I70" s="559"/>
    </row>
    <row r="71" spans="1:9" s="6" customFormat="1" ht="76.5" customHeight="1">
      <c r="A71" s="87" t="s">
        <v>44</v>
      </c>
      <c r="B71" s="571" t="s">
        <v>336</v>
      </c>
      <c r="C71" s="571"/>
      <c r="D71" s="571"/>
      <c r="E71" s="571"/>
      <c r="F71" s="73" t="s">
        <v>42</v>
      </c>
      <c r="G71" s="74">
        <v>400</v>
      </c>
      <c r="H71" s="75">
        <v>0</v>
      </c>
      <c r="I71" s="75">
        <f>G71*H71</f>
        <v>0</v>
      </c>
    </row>
    <row r="72" spans="1:9" s="24" customFormat="1" ht="9.9499999999999993" customHeight="1">
      <c r="A72" s="55"/>
      <c r="B72" s="110"/>
      <c r="C72" s="110"/>
      <c r="D72" s="110"/>
      <c r="E72" s="52"/>
      <c r="F72" s="54"/>
      <c r="G72" s="76"/>
      <c r="H72" s="559"/>
      <c r="I72" s="559"/>
    </row>
    <row r="73" spans="1:9" s="6" customFormat="1" ht="105" customHeight="1">
      <c r="A73" s="87" t="s">
        <v>45</v>
      </c>
      <c r="B73" s="571" t="s">
        <v>331</v>
      </c>
      <c r="C73" s="571"/>
      <c r="D73" s="571"/>
      <c r="E73" s="571"/>
      <c r="F73" s="73" t="s">
        <v>42</v>
      </c>
      <c r="G73" s="74">
        <v>150</v>
      </c>
      <c r="H73" s="75">
        <v>0</v>
      </c>
      <c r="I73" s="75">
        <f>G73*H73</f>
        <v>0</v>
      </c>
    </row>
    <row r="74" spans="1:9" s="6" customFormat="1" ht="9.9499999999999993" customHeight="1">
      <c r="A74" s="87"/>
      <c r="B74" s="103"/>
      <c r="C74" s="103"/>
      <c r="D74" s="103"/>
      <c r="E74" s="103"/>
      <c r="F74" s="77"/>
      <c r="G74" s="78"/>
      <c r="H74" s="79"/>
      <c r="I74" s="79"/>
    </row>
    <row r="75" spans="1:9" s="2" customFormat="1" ht="75" customHeight="1">
      <c r="A75" s="87" t="s">
        <v>46</v>
      </c>
      <c r="B75" s="571" t="s">
        <v>337</v>
      </c>
      <c r="C75" s="571"/>
      <c r="D75" s="571"/>
      <c r="E75" s="571"/>
      <c r="F75" s="73"/>
      <c r="G75" s="74"/>
      <c r="H75" s="75"/>
      <c r="I75" s="75"/>
    </row>
    <row r="76" spans="1:9" s="2" customFormat="1" ht="15" customHeight="1">
      <c r="A76" s="87"/>
      <c r="B76" s="601" t="s">
        <v>631</v>
      </c>
      <c r="C76" s="601"/>
      <c r="D76" s="601"/>
      <c r="E76" s="601"/>
      <c r="F76" s="73" t="s">
        <v>42</v>
      </c>
      <c r="G76" s="74">
        <v>69</v>
      </c>
      <c r="H76" s="75">
        <v>0</v>
      </c>
      <c r="I76" s="75">
        <f>G76*H76</f>
        <v>0</v>
      </c>
    </row>
    <row r="77" spans="1:9" s="2" customFormat="1" ht="15" customHeight="1">
      <c r="A77" s="87"/>
      <c r="B77" s="577" t="s">
        <v>632</v>
      </c>
      <c r="C77" s="577"/>
      <c r="D77" s="577"/>
      <c r="E77" s="577"/>
      <c r="F77" s="73" t="s">
        <v>43</v>
      </c>
      <c r="G77" s="74">
        <v>130</v>
      </c>
      <c r="H77" s="75">
        <v>0</v>
      </c>
      <c r="I77" s="75">
        <f>G77*H77</f>
        <v>0</v>
      </c>
    </row>
    <row r="78" spans="1:9" s="2" customFormat="1" ht="9.9499999999999993" customHeight="1">
      <c r="A78" s="87"/>
      <c r="B78" s="103"/>
      <c r="C78" s="103"/>
      <c r="D78" s="103"/>
      <c r="E78" s="103"/>
      <c r="F78" s="77"/>
      <c r="G78" s="78"/>
      <c r="H78" s="79"/>
      <c r="I78" s="79"/>
    </row>
    <row r="79" spans="1:9" s="6" customFormat="1" ht="90" customHeight="1">
      <c r="A79" s="87" t="s">
        <v>332</v>
      </c>
      <c r="B79" s="571" t="s">
        <v>333</v>
      </c>
      <c r="C79" s="571"/>
      <c r="D79" s="571"/>
      <c r="E79" s="571"/>
      <c r="F79" s="73" t="s">
        <v>42</v>
      </c>
      <c r="G79" s="74">
        <v>300</v>
      </c>
      <c r="H79" s="75">
        <v>0</v>
      </c>
      <c r="I79" s="75">
        <f>G79*H79</f>
        <v>0</v>
      </c>
    </row>
    <row r="80" spans="1:9" s="2" customFormat="1" ht="9.9499999999999993" customHeight="1">
      <c r="A80" s="87"/>
      <c r="B80" s="103"/>
      <c r="C80" s="103"/>
      <c r="D80" s="103"/>
      <c r="E80" s="103"/>
      <c r="F80" s="77"/>
      <c r="G80" s="78"/>
      <c r="H80" s="79"/>
      <c r="I80" s="79"/>
    </row>
    <row r="81" spans="1:9" s="2" customFormat="1" ht="49.5" customHeight="1">
      <c r="A81" s="87" t="s">
        <v>113</v>
      </c>
      <c r="B81" s="571" t="s">
        <v>611</v>
      </c>
      <c r="C81" s="571"/>
      <c r="D81" s="571"/>
      <c r="E81" s="571"/>
      <c r="F81" s="73"/>
      <c r="G81" s="74"/>
      <c r="H81" s="75"/>
      <c r="I81" s="75"/>
    </row>
    <row r="82" spans="1:9" s="2" customFormat="1" ht="18" customHeight="1">
      <c r="A82" s="87"/>
      <c r="B82" s="601" t="s">
        <v>631</v>
      </c>
      <c r="C82" s="601"/>
      <c r="D82" s="601"/>
      <c r="E82" s="601"/>
      <c r="F82" s="73" t="s">
        <v>42</v>
      </c>
      <c r="G82" s="74">
        <v>50</v>
      </c>
      <c r="H82" s="75">
        <v>0</v>
      </c>
      <c r="I82" s="75">
        <f>G82*H82</f>
        <v>0</v>
      </c>
    </row>
    <row r="83" spans="1:9" s="2" customFormat="1" ht="18" customHeight="1">
      <c r="A83" s="87"/>
      <c r="B83" s="577" t="s">
        <v>632</v>
      </c>
      <c r="C83" s="577"/>
      <c r="D83" s="577"/>
      <c r="E83" s="577"/>
      <c r="F83" s="73" t="s">
        <v>43</v>
      </c>
      <c r="G83" s="74">
        <v>540</v>
      </c>
      <c r="H83" s="75">
        <v>0</v>
      </c>
      <c r="I83" s="75">
        <f>G83*H83</f>
        <v>0</v>
      </c>
    </row>
    <row r="84" spans="1:9" s="2" customFormat="1" ht="9.9499999999999993" customHeight="1">
      <c r="A84" s="87"/>
      <c r="B84" s="103"/>
      <c r="C84" s="103"/>
      <c r="D84" s="103"/>
      <c r="E84" s="103"/>
      <c r="F84" s="77"/>
      <c r="G84" s="78"/>
      <c r="H84" s="79"/>
      <c r="I84" s="79"/>
    </row>
    <row r="85" spans="1:9" s="2" customFormat="1" ht="47.25" customHeight="1">
      <c r="A85" s="87" t="s">
        <v>125</v>
      </c>
      <c r="B85" s="571" t="s">
        <v>612</v>
      </c>
      <c r="C85" s="571"/>
      <c r="D85" s="571"/>
      <c r="E85" s="571"/>
      <c r="F85" s="73" t="s">
        <v>42</v>
      </c>
      <c r="G85" s="74">
        <v>205</v>
      </c>
      <c r="H85" s="75">
        <v>0</v>
      </c>
      <c r="I85" s="75">
        <f>G85*H85</f>
        <v>0</v>
      </c>
    </row>
    <row r="86" spans="1:9" s="2" customFormat="1" ht="10.5" customHeight="1">
      <c r="A86" s="87"/>
      <c r="B86" s="103"/>
      <c r="C86" s="103"/>
      <c r="D86" s="103"/>
      <c r="E86" s="103"/>
      <c r="F86" s="77"/>
      <c r="G86" s="78"/>
      <c r="H86" s="79"/>
      <c r="I86" s="79"/>
    </row>
    <row r="87" spans="1:9" s="2" customFormat="1" ht="40.5" customHeight="1">
      <c r="A87" s="87" t="s">
        <v>614</v>
      </c>
      <c r="B87" s="571" t="s">
        <v>613</v>
      </c>
      <c r="C87" s="571"/>
      <c r="D87" s="571"/>
      <c r="E87" s="571"/>
      <c r="F87" s="73" t="s">
        <v>43</v>
      </c>
      <c r="G87" s="74">
        <v>540</v>
      </c>
      <c r="H87" s="75">
        <v>0</v>
      </c>
      <c r="I87" s="75">
        <f>G87*H87</f>
        <v>0</v>
      </c>
    </row>
    <row r="88" spans="1:9" s="2" customFormat="1" ht="9.75" customHeight="1">
      <c r="A88" s="87"/>
      <c r="B88" s="103"/>
      <c r="C88" s="103"/>
      <c r="D88" s="103"/>
      <c r="E88" s="103"/>
      <c r="F88" s="77"/>
      <c r="G88" s="78"/>
      <c r="H88" s="79"/>
      <c r="I88" s="79"/>
    </row>
    <row r="89" spans="1:9" s="83" customFormat="1" ht="30" customHeight="1">
      <c r="A89" s="87" t="s">
        <v>334</v>
      </c>
      <c r="B89" s="571" t="s">
        <v>335</v>
      </c>
      <c r="C89" s="571"/>
      <c r="D89" s="571"/>
      <c r="E89" s="571"/>
      <c r="F89" s="73" t="s">
        <v>9</v>
      </c>
      <c r="G89" s="74">
        <v>1</v>
      </c>
      <c r="H89" s="75">
        <v>0</v>
      </c>
      <c r="I89" s="75">
        <f>G89*H89</f>
        <v>0</v>
      </c>
    </row>
    <row r="90" spans="1:9" s="2" customFormat="1" ht="15" customHeight="1" thickBot="1">
      <c r="A90" s="57"/>
      <c r="B90" s="85"/>
      <c r="C90" s="85"/>
      <c r="D90" s="85"/>
      <c r="E90" s="85"/>
      <c r="F90" s="77"/>
      <c r="G90" s="78"/>
      <c r="H90" s="86" t="s">
        <v>8</v>
      </c>
      <c r="I90" s="561">
        <f>SUM(I71:I89)</f>
        <v>0</v>
      </c>
    </row>
    <row r="91" spans="1:9" s="2" customFormat="1" ht="15" customHeight="1" thickTop="1">
      <c r="A91" s="57"/>
      <c r="B91" s="85"/>
      <c r="C91" s="85"/>
      <c r="D91" s="85"/>
      <c r="E91" s="85"/>
      <c r="F91" s="77"/>
      <c r="G91" s="78"/>
      <c r="H91" s="107"/>
      <c r="I91" s="79"/>
    </row>
    <row r="92" spans="1:9" s="100" customFormat="1" ht="15" customHeight="1">
      <c r="A92" s="55"/>
      <c r="B92" s="98" t="s">
        <v>47</v>
      </c>
      <c r="C92" s="97"/>
      <c r="D92" s="97"/>
      <c r="E92" s="97"/>
      <c r="F92" s="99"/>
      <c r="G92" s="562"/>
      <c r="H92" s="548"/>
      <c r="I92" s="548"/>
    </row>
    <row r="93" spans="1:9" s="25" customFormat="1" ht="9.9499999999999993" customHeight="1">
      <c r="A93" s="55"/>
      <c r="B93" s="70"/>
      <c r="C93" s="61"/>
      <c r="D93" s="61"/>
      <c r="E93" s="61"/>
      <c r="F93" s="62"/>
      <c r="G93" s="67"/>
      <c r="H93" s="546"/>
      <c r="I93" s="546"/>
    </row>
    <row r="94" spans="1:9" s="113" customFormat="1" ht="75" customHeight="1">
      <c r="A94" s="87" t="s">
        <v>62</v>
      </c>
      <c r="B94" s="576" t="s">
        <v>153</v>
      </c>
      <c r="C94" s="576"/>
      <c r="D94" s="576"/>
      <c r="E94" s="576"/>
      <c r="F94" s="64"/>
      <c r="G94" s="65"/>
      <c r="H94" s="47"/>
      <c r="I94" s="47"/>
    </row>
    <row r="95" spans="1:9" s="113" customFormat="1" ht="15.75" customHeight="1">
      <c r="A95" s="87"/>
      <c r="B95" s="165"/>
      <c r="C95" s="165"/>
      <c r="D95" s="165"/>
      <c r="E95" s="166" t="s">
        <v>111</v>
      </c>
      <c r="F95" s="73" t="s">
        <v>18</v>
      </c>
      <c r="G95" s="74">
        <v>1334.3</v>
      </c>
      <c r="H95" s="75">
        <v>0</v>
      </c>
      <c r="I95" s="75">
        <f>G95*H95</f>
        <v>0</v>
      </c>
    </row>
    <row r="96" spans="1:9" s="113" customFormat="1" ht="15.75" customHeight="1">
      <c r="A96" s="87"/>
      <c r="B96" s="165"/>
      <c r="C96" s="165"/>
      <c r="D96" s="165"/>
      <c r="E96" s="166" t="s">
        <v>75</v>
      </c>
      <c r="F96" s="73" t="s">
        <v>18</v>
      </c>
      <c r="G96" s="74">
        <v>1525.23</v>
      </c>
      <c r="H96" s="75">
        <v>0</v>
      </c>
      <c r="I96" s="75">
        <f>G96*H96</f>
        <v>0</v>
      </c>
    </row>
    <row r="97" spans="1:9" s="113" customFormat="1" ht="15.75" customHeight="1">
      <c r="A97" s="87"/>
      <c r="B97" s="165"/>
      <c r="C97" s="165"/>
      <c r="D97" s="165"/>
      <c r="E97" s="166" t="s">
        <v>21</v>
      </c>
      <c r="F97" s="73" t="s">
        <v>18</v>
      </c>
      <c r="G97" s="74">
        <v>3702.44</v>
      </c>
      <c r="H97" s="75">
        <v>0</v>
      </c>
      <c r="I97" s="75">
        <f>G97*H97</f>
        <v>0</v>
      </c>
    </row>
    <row r="98" spans="1:9" s="112" customFormat="1" ht="9.9499999999999993" customHeight="1">
      <c r="A98" s="111"/>
      <c r="B98" s="117"/>
      <c r="C98" s="117"/>
      <c r="D98" s="117"/>
      <c r="E98" s="117"/>
      <c r="F98" s="114"/>
      <c r="G98" s="115"/>
      <c r="H98" s="116"/>
      <c r="I98" s="116"/>
    </row>
    <row r="99" spans="1:9" s="113" customFormat="1" ht="75" customHeight="1">
      <c r="A99" s="87" t="s">
        <v>63</v>
      </c>
      <c r="B99" s="576" t="s">
        <v>149</v>
      </c>
      <c r="C99" s="576"/>
      <c r="D99" s="576"/>
      <c r="E99" s="576"/>
      <c r="F99" s="64"/>
      <c r="G99" s="65"/>
      <c r="H99" s="47"/>
      <c r="I99" s="47"/>
    </row>
    <row r="100" spans="1:9" s="83" customFormat="1" ht="15" customHeight="1">
      <c r="A100" s="168"/>
      <c r="B100" s="164"/>
      <c r="C100" s="164"/>
      <c r="D100" s="164"/>
      <c r="E100" s="169" t="s">
        <v>148</v>
      </c>
      <c r="F100" s="73" t="s">
        <v>18</v>
      </c>
      <c r="G100" s="74">
        <v>1540.15</v>
      </c>
      <c r="H100" s="75">
        <v>0</v>
      </c>
      <c r="I100" s="75">
        <f>G100*H100</f>
        <v>0</v>
      </c>
    </row>
    <row r="101" spans="1:9" s="119" customFormat="1" ht="9.9499999999999993" customHeight="1">
      <c r="A101" s="118"/>
      <c r="B101" s="120"/>
      <c r="C101" s="120"/>
      <c r="D101" s="120"/>
      <c r="E101" s="121"/>
      <c r="F101" s="122"/>
      <c r="G101" s="123"/>
      <c r="H101" s="124"/>
      <c r="I101" s="124"/>
    </row>
    <row r="102" spans="1:9" s="112" customFormat="1" ht="60" customHeight="1">
      <c r="A102" s="87" t="s">
        <v>64</v>
      </c>
      <c r="B102" s="576" t="s">
        <v>150</v>
      </c>
      <c r="C102" s="576"/>
      <c r="D102" s="576"/>
      <c r="E102" s="576"/>
      <c r="F102" s="114"/>
      <c r="G102" s="115"/>
      <c r="H102" s="116"/>
      <c r="I102" s="116"/>
    </row>
    <row r="103" spans="1:9" s="113" customFormat="1" ht="15.75" customHeight="1">
      <c r="A103" s="87"/>
      <c r="B103" s="165"/>
      <c r="C103" s="165"/>
      <c r="D103" s="165"/>
      <c r="E103" s="169" t="s">
        <v>148</v>
      </c>
      <c r="F103" s="73" t="s">
        <v>18</v>
      </c>
      <c r="G103" s="74">
        <v>1415.36</v>
      </c>
      <c r="H103" s="75">
        <v>0</v>
      </c>
      <c r="I103" s="75">
        <f>G103*H103</f>
        <v>0</v>
      </c>
    </row>
    <row r="104" spans="1:9" s="113" customFormat="1" ht="9.9499999999999993" customHeight="1">
      <c r="A104" s="87"/>
      <c r="B104" s="159"/>
      <c r="C104" s="159"/>
      <c r="D104" s="159"/>
      <c r="E104" s="167"/>
      <c r="F104" s="77"/>
      <c r="G104" s="78"/>
      <c r="H104" s="79"/>
      <c r="I104" s="79"/>
    </row>
    <row r="105" spans="1:9" s="113" customFormat="1" ht="60" customHeight="1">
      <c r="A105" s="87" t="s">
        <v>88</v>
      </c>
      <c r="B105" s="576" t="s">
        <v>151</v>
      </c>
      <c r="C105" s="576"/>
      <c r="D105" s="576"/>
      <c r="E105" s="576"/>
      <c r="F105" s="64"/>
      <c r="G105" s="65"/>
      <c r="H105" s="47"/>
      <c r="I105" s="47"/>
    </row>
    <row r="106" spans="1:9" s="113" customFormat="1" ht="15.75" customHeight="1">
      <c r="A106" s="87"/>
      <c r="B106" s="165"/>
      <c r="C106" s="165"/>
      <c r="D106" s="165"/>
      <c r="E106" s="166" t="s">
        <v>75</v>
      </c>
      <c r="F106" s="73" t="s">
        <v>18</v>
      </c>
      <c r="G106" s="74">
        <v>41.53</v>
      </c>
      <c r="H106" s="75">
        <v>0</v>
      </c>
      <c r="I106" s="75">
        <f>G106*H106</f>
        <v>0</v>
      </c>
    </row>
    <row r="107" spans="1:9" s="113" customFormat="1" ht="15.75" customHeight="1">
      <c r="A107" s="87"/>
      <c r="B107" s="165"/>
      <c r="C107" s="165"/>
      <c r="D107" s="165"/>
      <c r="E107" s="166" t="s">
        <v>21</v>
      </c>
      <c r="F107" s="73" t="s">
        <v>18</v>
      </c>
      <c r="G107" s="74">
        <v>53.57</v>
      </c>
      <c r="H107" s="75">
        <v>0</v>
      </c>
      <c r="I107" s="75">
        <f>G107*H107</f>
        <v>0</v>
      </c>
    </row>
    <row r="108" spans="1:9" s="113" customFormat="1" ht="9.9499999999999993" customHeight="1">
      <c r="A108" s="87"/>
      <c r="B108" s="159"/>
      <c r="C108" s="159"/>
      <c r="D108" s="159"/>
      <c r="E108" s="167"/>
      <c r="F108" s="77"/>
      <c r="G108" s="78"/>
      <c r="H108" s="79"/>
      <c r="I108" s="79"/>
    </row>
    <row r="109" spans="1:9" s="113" customFormat="1" ht="75" customHeight="1">
      <c r="A109" s="87" t="s">
        <v>89</v>
      </c>
      <c r="B109" s="576" t="s">
        <v>152</v>
      </c>
      <c r="C109" s="576"/>
      <c r="D109" s="576"/>
      <c r="E109" s="576"/>
      <c r="F109" s="64"/>
      <c r="G109" s="65"/>
      <c r="H109" s="47"/>
      <c r="I109" s="47"/>
    </row>
    <row r="110" spans="1:9" s="113" customFormat="1" ht="15.75" customHeight="1">
      <c r="A110" s="87"/>
      <c r="B110" s="165"/>
      <c r="C110" s="165"/>
      <c r="D110" s="165"/>
      <c r="E110" s="166" t="s">
        <v>111</v>
      </c>
      <c r="F110" s="73" t="s">
        <v>18</v>
      </c>
      <c r="G110" s="74">
        <v>6.32</v>
      </c>
      <c r="H110" s="75">
        <v>0</v>
      </c>
      <c r="I110" s="75">
        <f>G110*H110</f>
        <v>0</v>
      </c>
    </row>
    <row r="111" spans="1:9" s="113" customFormat="1" ht="15.75" customHeight="1">
      <c r="A111" s="87"/>
      <c r="B111" s="165"/>
      <c r="C111" s="165"/>
      <c r="D111" s="165"/>
      <c r="E111" s="166" t="s">
        <v>75</v>
      </c>
      <c r="F111" s="73" t="s">
        <v>18</v>
      </c>
      <c r="G111" s="74">
        <v>234.15</v>
      </c>
      <c r="H111" s="75">
        <v>0</v>
      </c>
      <c r="I111" s="75">
        <f>G111*H111</f>
        <v>0</v>
      </c>
    </row>
    <row r="112" spans="1:9" s="113" customFormat="1" ht="15.75" customHeight="1">
      <c r="A112" s="87"/>
      <c r="B112" s="165"/>
      <c r="C112" s="165"/>
      <c r="D112" s="165"/>
      <c r="E112" s="166" t="s">
        <v>21</v>
      </c>
      <c r="F112" s="73" t="s">
        <v>18</v>
      </c>
      <c r="G112" s="74">
        <v>139.86000000000001</v>
      </c>
      <c r="H112" s="75">
        <v>0</v>
      </c>
      <c r="I112" s="75">
        <f>G112*H112</f>
        <v>0</v>
      </c>
    </row>
    <row r="113" spans="1:9" s="83" customFormat="1" ht="9.9499999999999993" customHeight="1">
      <c r="A113" s="168"/>
      <c r="B113" s="84"/>
      <c r="C113" s="84"/>
      <c r="D113" s="84"/>
      <c r="E113" s="170"/>
      <c r="F113" s="77"/>
      <c r="G113" s="78"/>
      <c r="H113" s="79"/>
      <c r="I113" s="79"/>
    </row>
    <row r="114" spans="1:9" s="113" customFormat="1" ht="60" customHeight="1">
      <c r="A114" s="87" t="s">
        <v>90</v>
      </c>
      <c r="B114" s="576" t="s">
        <v>154</v>
      </c>
      <c r="C114" s="576"/>
      <c r="D114" s="576"/>
      <c r="E114" s="576"/>
      <c r="F114" s="64"/>
      <c r="G114" s="65"/>
      <c r="H114" s="47"/>
      <c r="I114" s="47"/>
    </row>
    <row r="115" spans="1:9" s="83" customFormat="1" ht="15" customHeight="1">
      <c r="A115" s="168"/>
      <c r="B115" s="164"/>
      <c r="C115" s="164"/>
      <c r="D115" s="164"/>
      <c r="E115" s="169" t="s">
        <v>147</v>
      </c>
      <c r="F115" s="73" t="s">
        <v>18</v>
      </c>
      <c r="G115" s="74">
        <v>1151.55</v>
      </c>
      <c r="H115" s="75">
        <v>0</v>
      </c>
      <c r="I115" s="75">
        <f>G115*H115</f>
        <v>0</v>
      </c>
    </row>
    <row r="116" spans="1:9" s="83" customFormat="1" ht="9.9499999999999993" customHeight="1">
      <c r="A116" s="168"/>
      <c r="B116" s="84"/>
      <c r="C116" s="84"/>
      <c r="D116" s="84"/>
      <c r="E116" s="170"/>
      <c r="F116" s="77"/>
      <c r="G116" s="78"/>
      <c r="H116" s="79"/>
      <c r="I116" s="79"/>
    </row>
    <row r="117" spans="1:9" s="113" customFormat="1" ht="60" customHeight="1">
      <c r="A117" s="87" t="s">
        <v>93</v>
      </c>
      <c r="B117" s="576" t="s">
        <v>155</v>
      </c>
      <c r="C117" s="576"/>
      <c r="D117" s="576"/>
      <c r="E117" s="576"/>
      <c r="F117" s="64"/>
      <c r="G117" s="65"/>
      <c r="H117" s="47"/>
      <c r="I117" s="47"/>
    </row>
    <row r="118" spans="1:9" s="113" customFormat="1" ht="15" customHeight="1">
      <c r="A118" s="87"/>
      <c r="B118" s="165"/>
      <c r="C118" s="165"/>
      <c r="D118" s="165"/>
      <c r="E118" s="166" t="s">
        <v>111</v>
      </c>
      <c r="F118" s="73" t="s">
        <v>18</v>
      </c>
      <c r="G118" s="74">
        <v>397.08</v>
      </c>
      <c r="H118" s="75">
        <v>0</v>
      </c>
      <c r="I118" s="75">
        <f>G118*H118</f>
        <v>0</v>
      </c>
    </row>
    <row r="119" spans="1:9" s="113" customFormat="1" ht="15.75" customHeight="1">
      <c r="A119" s="87"/>
      <c r="B119" s="165"/>
      <c r="C119" s="165"/>
      <c r="D119" s="165"/>
      <c r="E119" s="166" t="s">
        <v>75</v>
      </c>
      <c r="F119" s="73" t="s">
        <v>18</v>
      </c>
      <c r="G119" s="74">
        <v>1274.67</v>
      </c>
      <c r="H119" s="75">
        <v>0</v>
      </c>
      <c r="I119" s="75">
        <f>G119*H119</f>
        <v>0</v>
      </c>
    </row>
    <row r="120" spans="1:9" s="113" customFormat="1" ht="15.75" customHeight="1">
      <c r="A120" s="87"/>
      <c r="B120" s="165"/>
      <c r="C120" s="165"/>
      <c r="D120" s="165"/>
      <c r="E120" s="166" t="s">
        <v>19</v>
      </c>
      <c r="F120" s="73" t="s">
        <v>18</v>
      </c>
      <c r="G120" s="74">
        <v>154.52000000000001</v>
      </c>
      <c r="H120" s="75">
        <v>0</v>
      </c>
      <c r="I120" s="75">
        <f>G120*H120</f>
        <v>0</v>
      </c>
    </row>
    <row r="121" spans="1:9" s="113" customFormat="1" ht="15.75" customHeight="1">
      <c r="A121" s="87"/>
      <c r="B121" s="165"/>
      <c r="C121" s="165"/>
      <c r="D121" s="165"/>
      <c r="E121" s="166" t="s">
        <v>21</v>
      </c>
      <c r="F121" s="73" t="s">
        <v>18</v>
      </c>
      <c r="G121" s="74">
        <v>245.33</v>
      </c>
      <c r="H121" s="75">
        <v>0</v>
      </c>
      <c r="I121" s="75">
        <f>G121*H121</f>
        <v>0</v>
      </c>
    </row>
    <row r="122" spans="1:9" s="113" customFormat="1" ht="15.75" customHeight="1">
      <c r="A122" s="87"/>
      <c r="B122" s="165"/>
      <c r="C122" s="165"/>
      <c r="D122" s="165"/>
      <c r="E122" s="166" t="s">
        <v>156</v>
      </c>
      <c r="F122" s="73" t="s">
        <v>18</v>
      </c>
      <c r="G122" s="74">
        <v>533.41999999999996</v>
      </c>
      <c r="H122" s="75">
        <v>0</v>
      </c>
      <c r="I122" s="75">
        <f>G122*H122</f>
        <v>0</v>
      </c>
    </row>
    <row r="123" spans="1:9" s="113" customFormat="1" ht="9.9499999999999993" customHeight="1">
      <c r="A123" s="87"/>
      <c r="B123" s="159"/>
      <c r="C123" s="159"/>
      <c r="D123" s="159"/>
      <c r="E123" s="167"/>
      <c r="F123" s="77"/>
      <c r="G123" s="78"/>
      <c r="H123" s="79"/>
      <c r="I123" s="79"/>
    </row>
    <row r="124" spans="1:9" s="113" customFormat="1" ht="30" customHeight="1">
      <c r="A124" s="87" t="s">
        <v>98</v>
      </c>
      <c r="B124" s="576" t="s">
        <v>157</v>
      </c>
      <c r="C124" s="576"/>
      <c r="D124" s="576"/>
      <c r="E124" s="576"/>
      <c r="F124" s="64"/>
      <c r="G124" s="65"/>
      <c r="H124" s="47"/>
      <c r="I124" s="47"/>
    </row>
    <row r="125" spans="1:9" s="113" customFormat="1" ht="15" customHeight="1">
      <c r="A125" s="87"/>
      <c r="B125" s="165"/>
      <c r="C125" s="165"/>
      <c r="D125" s="165"/>
      <c r="E125" s="166" t="s">
        <v>75</v>
      </c>
      <c r="F125" s="73" t="s">
        <v>18</v>
      </c>
      <c r="G125" s="74">
        <v>100.93</v>
      </c>
      <c r="H125" s="75">
        <v>0</v>
      </c>
      <c r="I125" s="75">
        <f>G125*H125</f>
        <v>0</v>
      </c>
    </row>
    <row r="126" spans="1:9" s="83" customFormat="1" ht="9.9499999999999993" customHeight="1">
      <c r="A126" s="168"/>
      <c r="B126" s="84"/>
      <c r="C126" s="84"/>
      <c r="D126" s="84"/>
      <c r="E126" s="170"/>
      <c r="F126" s="77"/>
      <c r="G126" s="78"/>
      <c r="H126" s="79"/>
      <c r="I126" s="79"/>
    </row>
    <row r="127" spans="1:9" s="113" customFormat="1" ht="60" customHeight="1">
      <c r="A127" s="87" t="s">
        <v>112</v>
      </c>
      <c r="B127" s="576" t="s">
        <v>159</v>
      </c>
      <c r="C127" s="576"/>
      <c r="D127" s="576"/>
      <c r="E127" s="576"/>
      <c r="F127" s="64"/>
      <c r="G127" s="65"/>
      <c r="H127" s="47"/>
      <c r="I127" s="47"/>
    </row>
    <row r="128" spans="1:9" s="113" customFormat="1" ht="15" customHeight="1">
      <c r="A128" s="87"/>
      <c r="B128" s="165"/>
      <c r="C128" s="165"/>
      <c r="D128" s="165"/>
      <c r="E128" s="166" t="s">
        <v>111</v>
      </c>
      <c r="F128" s="73" t="s">
        <v>18</v>
      </c>
      <c r="G128" s="74">
        <v>70.12</v>
      </c>
      <c r="H128" s="75">
        <v>0</v>
      </c>
      <c r="I128" s="75">
        <f>G128*H128</f>
        <v>0</v>
      </c>
    </row>
    <row r="129" spans="1:9" s="113" customFormat="1" ht="15.75" customHeight="1">
      <c r="A129" s="87"/>
      <c r="B129" s="165"/>
      <c r="C129" s="165"/>
      <c r="D129" s="165"/>
      <c r="E129" s="166" t="s">
        <v>75</v>
      </c>
      <c r="F129" s="73" t="s">
        <v>18</v>
      </c>
      <c r="G129" s="74">
        <v>53.99</v>
      </c>
      <c r="H129" s="75">
        <v>0</v>
      </c>
      <c r="I129" s="75">
        <f>G129*H129</f>
        <v>0</v>
      </c>
    </row>
    <row r="130" spans="1:9" s="113" customFormat="1" ht="15.75" customHeight="1">
      <c r="A130" s="87"/>
      <c r="B130" s="165"/>
      <c r="C130" s="165"/>
      <c r="D130" s="165"/>
      <c r="E130" s="166" t="s">
        <v>19</v>
      </c>
      <c r="F130" s="73" t="s">
        <v>18</v>
      </c>
      <c r="G130" s="74">
        <v>22.38</v>
      </c>
      <c r="H130" s="75">
        <v>0</v>
      </c>
      <c r="I130" s="75">
        <f>G130*H130</f>
        <v>0</v>
      </c>
    </row>
    <row r="131" spans="1:9" s="113" customFormat="1" ht="9.9499999999999993" customHeight="1">
      <c r="A131" s="87"/>
      <c r="B131" s="159"/>
      <c r="C131" s="159"/>
      <c r="D131" s="159"/>
      <c r="E131" s="167"/>
      <c r="F131" s="77"/>
      <c r="G131" s="78"/>
      <c r="H131" s="79"/>
      <c r="I131" s="79"/>
    </row>
    <row r="132" spans="1:9" s="113" customFormat="1" ht="60" customHeight="1">
      <c r="A132" s="87" t="s">
        <v>137</v>
      </c>
      <c r="B132" s="576" t="s">
        <v>158</v>
      </c>
      <c r="C132" s="576"/>
      <c r="D132" s="576"/>
      <c r="E132" s="576"/>
      <c r="F132" s="64"/>
      <c r="G132" s="65"/>
      <c r="H132" s="47"/>
      <c r="I132" s="47"/>
    </row>
    <row r="133" spans="1:9" s="83" customFormat="1" ht="15" customHeight="1">
      <c r="A133" s="168"/>
      <c r="B133" s="164"/>
      <c r="C133" s="164"/>
      <c r="D133" s="164"/>
      <c r="E133" s="169" t="s">
        <v>147</v>
      </c>
      <c r="F133" s="73" t="s">
        <v>18</v>
      </c>
      <c r="G133" s="74">
        <v>1162.7</v>
      </c>
      <c r="H133" s="75">
        <v>0</v>
      </c>
      <c r="I133" s="75">
        <f>G133*H133</f>
        <v>0</v>
      </c>
    </row>
    <row r="134" spans="1:9" s="83" customFormat="1" ht="9.9499999999999993" customHeight="1">
      <c r="A134" s="168"/>
      <c r="B134" s="84"/>
      <c r="C134" s="84"/>
      <c r="D134" s="84"/>
      <c r="E134" s="170"/>
      <c r="F134" s="77"/>
      <c r="G134" s="78"/>
      <c r="H134" s="79"/>
      <c r="I134" s="79"/>
    </row>
    <row r="135" spans="1:9" s="113" customFormat="1" ht="45" customHeight="1">
      <c r="A135" s="87" t="s">
        <v>160</v>
      </c>
      <c r="B135" s="576" t="s">
        <v>161</v>
      </c>
      <c r="C135" s="576"/>
      <c r="D135" s="576"/>
      <c r="E135" s="576"/>
      <c r="F135" s="64"/>
      <c r="G135" s="65"/>
      <c r="H135" s="47"/>
      <c r="I135" s="47"/>
    </row>
    <row r="136" spans="1:9" s="113" customFormat="1" ht="15" customHeight="1">
      <c r="A136" s="87"/>
      <c r="B136" s="165"/>
      <c r="C136" s="165"/>
      <c r="D136" s="165"/>
      <c r="E136" s="166" t="s">
        <v>111</v>
      </c>
      <c r="F136" s="73" t="s">
        <v>18</v>
      </c>
      <c r="G136" s="74">
        <v>80.39</v>
      </c>
      <c r="H136" s="75">
        <v>0</v>
      </c>
      <c r="I136" s="75">
        <f>G136*H136</f>
        <v>0</v>
      </c>
    </row>
    <row r="137" spans="1:9" s="113" customFormat="1" ht="15" customHeight="1">
      <c r="A137" s="87"/>
      <c r="B137" s="165"/>
      <c r="C137" s="165"/>
      <c r="D137" s="165"/>
      <c r="E137" s="166" t="s">
        <v>75</v>
      </c>
      <c r="F137" s="73" t="s">
        <v>18</v>
      </c>
      <c r="G137" s="74">
        <v>251.14</v>
      </c>
      <c r="H137" s="75">
        <v>0</v>
      </c>
      <c r="I137" s="75">
        <f>G137*H137</f>
        <v>0</v>
      </c>
    </row>
    <row r="138" spans="1:9" s="113" customFormat="1" ht="15.75" customHeight="1">
      <c r="A138" s="87"/>
      <c r="B138" s="165"/>
      <c r="C138" s="165"/>
      <c r="D138" s="165"/>
      <c r="E138" s="166" t="s">
        <v>19</v>
      </c>
      <c r="F138" s="73" t="s">
        <v>18</v>
      </c>
      <c r="G138" s="74">
        <v>453.56</v>
      </c>
      <c r="H138" s="75">
        <v>0</v>
      </c>
      <c r="I138" s="75">
        <f>G138*H138</f>
        <v>0</v>
      </c>
    </row>
    <row r="139" spans="1:9" s="83" customFormat="1" ht="9.9499999999999993" customHeight="1">
      <c r="A139" s="168"/>
      <c r="B139" s="84"/>
      <c r="C139" s="84"/>
      <c r="D139" s="84"/>
      <c r="E139" s="170"/>
      <c r="F139" s="77"/>
      <c r="G139" s="78"/>
      <c r="H139" s="79"/>
      <c r="I139" s="79"/>
    </row>
    <row r="140" spans="1:9" s="113" customFormat="1" ht="60" customHeight="1">
      <c r="A140" s="87" t="s">
        <v>162</v>
      </c>
      <c r="B140" s="571" t="s">
        <v>163</v>
      </c>
      <c r="C140" s="571"/>
      <c r="D140" s="571"/>
      <c r="E140" s="571"/>
      <c r="F140" s="73" t="s">
        <v>9</v>
      </c>
      <c r="G140" s="74">
        <v>9</v>
      </c>
      <c r="H140" s="75">
        <v>0</v>
      </c>
      <c r="I140" s="75">
        <f>G140*H140</f>
        <v>0</v>
      </c>
    </row>
    <row r="141" spans="1:9" s="113" customFormat="1" ht="9.9499999999999993" customHeight="1">
      <c r="A141" s="87"/>
      <c r="B141" s="103"/>
      <c r="C141" s="103"/>
      <c r="D141" s="103"/>
      <c r="E141" s="103"/>
      <c r="F141" s="77"/>
      <c r="G141" s="78"/>
      <c r="H141" s="79"/>
      <c r="I141" s="79"/>
    </row>
    <row r="142" spans="1:9" s="113" customFormat="1" ht="75" customHeight="1">
      <c r="A142" s="87" t="s">
        <v>234</v>
      </c>
      <c r="B142" s="571" t="s">
        <v>338</v>
      </c>
      <c r="C142" s="571"/>
      <c r="D142" s="571"/>
      <c r="E142" s="571"/>
      <c r="F142" s="73" t="s">
        <v>9</v>
      </c>
      <c r="G142" s="74">
        <v>26</v>
      </c>
      <c r="H142" s="75">
        <v>0</v>
      </c>
      <c r="I142" s="75">
        <f>G142*H142</f>
        <v>0</v>
      </c>
    </row>
    <row r="143" spans="1:9" s="113" customFormat="1" ht="15" customHeight="1" thickBot="1">
      <c r="A143" s="51"/>
      <c r="B143" s="66"/>
      <c r="C143" s="66"/>
      <c r="D143" s="66"/>
      <c r="E143" s="66"/>
      <c r="F143" s="62"/>
      <c r="G143" s="67"/>
      <c r="H143" s="86" t="s">
        <v>8</v>
      </c>
      <c r="I143" s="561">
        <f>SUM(I95:I142)</f>
        <v>0</v>
      </c>
    </row>
    <row r="144" spans="1:9" s="25" customFormat="1" ht="15.95" customHeight="1" thickTop="1">
      <c r="A144" s="51"/>
      <c r="B144" s="66"/>
      <c r="C144" s="66"/>
      <c r="D144" s="66"/>
      <c r="E144" s="66"/>
      <c r="F144" s="62"/>
      <c r="G144" s="67"/>
      <c r="H144" s="49"/>
      <c r="I144" s="47"/>
    </row>
    <row r="145" spans="1:9" s="100" customFormat="1" ht="15.95" customHeight="1">
      <c r="A145" s="97"/>
      <c r="B145" s="98" t="s">
        <v>61</v>
      </c>
      <c r="C145" s="97"/>
      <c r="D145" s="97"/>
      <c r="E145" s="97"/>
      <c r="F145" s="99"/>
      <c r="G145" s="562"/>
      <c r="H145" s="548"/>
      <c r="I145" s="548"/>
    </row>
    <row r="146" spans="1:9" s="100" customFormat="1" ht="9.9499999999999993" customHeight="1">
      <c r="A146" s="97"/>
      <c r="B146" s="98"/>
      <c r="C146" s="97"/>
      <c r="D146" s="97"/>
      <c r="E146" s="97"/>
      <c r="F146" s="99"/>
      <c r="G146" s="562"/>
      <c r="H146" s="548"/>
      <c r="I146" s="548"/>
    </row>
    <row r="147" spans="1:9" s="113" customFormat="1" ht="60" customHeight="1">
      <c r="A147" s="87" t="s">
        <v>16</v>
      </c>
      <c r="B147" s="571" t="s">
        <v>164</v>
      </c>
      <c r="C147" s="571"/>
      <c r="D147" s="571"/>
      <c r="E147" s="571"/>
      <c r="F147" s="73" t="s">
        <v>43</v>
      </c>
      <c r="G147" s="74">
        <v>13.6</v>
      </c>
      <c r="H147" s="75">
        <v>0</v>
      </c>
      <c r="I147" s="75">
        <f>G147*H147</f>
        <v>0</v>
      </c>
    </row>
    <row r="148" spans="1:9" s="113" customFormat="1" ht="9.9499999999999993" customHeight="1">
      <c r="A148" s="87"/>
      <c r="B148" s="103"/>
      <c r="C148" s="103"/>
      <c r="D148" s="103"/>
      <c r="E148" s="103"/>
      <c r="F148" s="77"/>
      <c r="G148" s="78"/>
      <c r="H148" s="79"/>
      <c r="I148" s="79"/>
    </row>
    <row r="149" spans="1:9" s="113" customFormat="1" ht="45" customHeight="1">
      <c r="A149" s="87" t="s">
        <v>17</v>
      </c>
      <c r="B149" s="571" t="s">
        <v>165</v>
      </c>
      <c r="C149" s="571"/>
      <c r="D149" s="571"/>
      <c r="E149" s="571"/>
      <c r="F149" s="73" t="s">
        <v>43</v>
      </c>
      <c r="G149" s="74">
        <v>2</v>
      </c>
      <c r="H149" s="75">
        <v>0</v>
      </c>
      <c r="I149" s="75">
        <f>G149*H149</f>
        <v>0</v>
      </c>
    </row>
    <row r="150" spans="1:9" s="100" customFormat="1" ht="9.9499999999999993" customHeight="1">
      <c r="A150" s="97"/>
      <c r="B150" s="98"/>
      <c r="C150" s="97"/>
      <c r="D150" s="97"/>
      <c r="E150" s="97"/>
      <c r="F150" s="99"/>
      <c r="G150" s="562"/>
      <c r="H150" s="548"/>
      <c r="I150" s="548"/>
    </row>
    <row r="151" spans="1:9" s="113" customFormat="1" ht="60" customHeight="1">
      <c r="A151" s="87" t="s">
        <v>94</v>
      </c>
      <c r="B151" s="571" t="s">
        <v>166</v>
      </c>
      <c r="C151" s="571"/>
      <c r="D151" s="571"/>
      <c r="E151" s="571"/>
      <c r="F151" s="73" t="s">
        <v>43</v>
      </c>
      <c r="G151" s="74">
        <v>67.5</v>
      </c>
      <c r="H151" s="75">
        <v>0</v>
      </c>
      <c r="I151" s="75">
        <f>G151*H151</f>
        <v>0</v>
      </c>
    </row>
    <row r="152" spans="1:9" s="113" customFormat="1" ht="9.9499999999999993" customHeight="1">
      <c r="A152" s="87"/>
      <c r="B152" s="103"/>
      <c r="C152" s="103"/>
      <c r="D152" s="103"/>
      <c r="E152" s="103"/>
      <c r="F152" s="77"/>
      <c r="G152" s="78"/>
      <c r="H152" s="79"/>
      <c r="I152" s="79"/>
    </row>
    <row r="153" spans="1:9" s="113" customFormat="1" ht="60" customHeight="1">
      <c r="A153" s="87" t="s">
        <v>20</v>
      </c>
      <c r="B153" s="571" t="s">
        <v>167</v>
      </c>
      <c r="C153" s="571"/>
      <c r="D153" s="571"/>
      <c r="E153" s="571"/>
      <c r="F153" s="73" t="s">
        <v>43</v>
      </c>
      <c r="G153" s="74">
        <v>15.9</v>
      </c>
      <c r="H153" s="75">
        <v>0</v>
      </c>
      <c r="I153" s="75">
        <f>G153*H153</f>
        <v>0</v>
      </c>
    </row>
    <row r="154" spans="1:9" s="113" customFormat="1" ht="9.9499999999999993" customHeight="1">
      <c r="A154" s="87"/>
      <c r="B154" s="103"/>
      <c r="C154" s="103"/>
      <c r="D154" s="103"/>
      <c r="E154" s="103"/>
      <c r="F154" s="77"/>
      <c r="G154" s="78"/>
      <c r="H154" s="79"/>
      <c r="I154" s="79"/>
    </row>
    <row r="155" spans="1:9" s="113" customFormat="1" ht="60" customHeight="1">
      <c r="A155" s="87" t="s">
        <v>114</v>
      </c>
      <c r="B155" s="571" t="s">
        <v>168</v>
      </c>
      <c r="C155" s="571"/>
      <c r="D155" s="571"/>
      <c r="E155" s="571"/>
      <c r="F155" s="73" t="s">
        <v>43</v>
      </c>
      <c r="G155" s="74">
        <v>2.2999999999999998</v>
      </c>
      <c r="H155" s="75">
        <v>0</v>
      </c>
      <c r="I155" s="75">
        <f>G155*H155</f>
        <v>0</v>
      </c>
    </row>
    <row r="156" spans="1:9" s="113" customFormat="1" ht="9.9499999999999993" customHeight="1">
      <c r="A156" s="87"/>
      <c r="B156" s="103"/>
      <c r="C156" s="103"/>
      <c r="D156" s="103"/>
      <c r="E156" s="103"/>
      <c r="F156" s="77"/>
      <c r="G156" s="78"/>
      <c r="H156" s="79"/>
      <c r="I156" s="79"/>
    </row>
    <row r="157" spans="1:9" s="113" customFormat="1" ht="60" customHeight="1">
      <c r="A157" s="87" t="s">
        <v>115</v>
      </c>
      <c r="B157" s="571" t="s">
        <v>192</v>
      </c>
      <c r="C157" s="571"/>
      <c r="D157" s="571"/>
      <c r="E157" s="571"/>
      <c r="F157" s="73" t="s">
        <v>43</v>
      </c>
      <c r="G157" s="74">
        <v>8.6999999999999993</v>
      </c>
      <c r="H157" s="75">
        <v>0</v>
      </c>
      <c r="I157" s="75">
        <f>G157*H157</f>
        <v>0</v>
      </c>
    </row>
    <row r="158" spans="1:9" s="113" customFormat="1" ht="9.9499999999999993" customHeight="1">
      <c r="A158" s="87"/>
      <c r="B158" s="103"/>
      <c r="C158" s="103"/>
      <c r="D158" s="103"/>
      <c r="E158" s="103"/>
      <c r="F158" s="77"/>
      <c r="G158" s="78"/>
      <c r="H158" s="79"/>
      <c r="I158" s="79"/>
    </row>
    <row r="159" spans="1:9" s="113" customFormat="1" ht="60" customHeight="1">
      <c r="A159" s="87" t="s">
        <v>116</v>
      </c>
      <c r="B159" s="571" t="s">
        <v>169</v>
      </c>
      <c r="C159" s="571"/>
      <c r="D159" s="571"/>
      <c r="E159" s="571"/>
      <c r="F159" s="73" t="s">
        <v>43</v>
      </c>
      <c r="G159" s="74">
        <v>9.5</v>
      </c>
      <c r="H159" s="75">
        <v>0</v>
      </c>
      <c r="I159" s="75">
        <f>G159*H159</f>
        <v>0</v>
      </c>
    </row>
    <row r="160" spans="1:9" s="113" customFormat="1" ht="9.9499999999999993" customHeight="1">
      <c r="A160" s="87"/>
      <c r="B160" s="103"/>
      <c r="C160" s="103"/>
      <c r="D160" s="103"/>
      <c r="E160" s="103"/>
      <c r="F160" s="77"/>
      <c r="G160" s="78"/>
      <c r="H160" s="79"/>
      <c r="I160" s="79"/>
    </row>
    <row r="161" spans="1:9" s="113" customFormat="1" ht="60" customHeight="1">
      <c r="A161" s="87" t="s">
        <v>170</v>
      </c>
      <c r="B161" s="571" t="s">
        <v>201</v>
      </c>
      <c r="C161" s="571"/>
      <c r="D161" s="571"/>
      <c r="E161" s="571"/>
      <c r="F161" s="73" t="s">
        <v>43</v>
      </c>
      <c r="G161" s="74">
        <v>62.5</v>
      </c>
      <c r="H161" s="75">
        <v>0</v>
      </c>
      <c r="I161" s="75">
        <f>G161*H161</f>
        <v>0</v>
      </c>
    </row>
    <row r="162" spans="1:9" s="113" customFormat="1" ht="9.9499999999999993" customHeight="1">
      <c r="A162" s="87"/>
      <c r="B162" s="103"/>
      <c r="C162" s="103"/>
      <c r="D162" s="103"/>
      <c r="E162" s="103"/>
      <c r="F162" s="77"/>
      <c r="G162" s="78"/>
      <c r="H162" s="79"/>
      <c r="I162" s="79"/>
    </row>
    <row r="163" spans="1:9" s="113" customFormat="1" ht="75" customHeight="1">
      <c r="A163" s="87" t="s">
        <v>171</v>
      </c>
      <c r="B163" s="571" t="s">
        <v>202</v>
      </c>
      <c r="C163" s="571"/>
      <c r="D163" s="571"/>
      <c r="E163" s="571"/>
      <c r="F163" s="73" t="s">
        <v>43</v>
      </c>
      <c r="G163" s="74">
        <v>21.2</v>
      </c>
      <c r="H163" s="75">
        <v>0</v>
      </c>
      <c r="I163" s="75">
        <f>G163*H163</f>
        <v>0</v>
      </c>
    </row>
    <row r="164" spans="1:9" s="113" customFormat="1" ht="9.9499999999999993" customHeight="1">
      <c r="A164" s="87"/>
      <c r="B164" s="103"/>
      <c r="C164" s="103"/>
      <c r="D164" s="103"/>
      <c r="E164" s="103"/>
      <c r="F164" s="77"/>
      <c r="G164" s="78"/>
      <c r="H164" s="79"/>
      <c r="I164" s="79"/>
    </row>
    <row r="165" spans="1:9" s="113" customFormat="1" ht="60" customHeight="1">
      <c r="A165" s="87" t="s">
        <v>172</v>
      </c>
      <c r="B165" s="571" t="s">
        <v>203</v>
      </c>
      <c r="C165" s="571"/>
      <c r="D165" s="571"/>
      <c r="E165" s="571"/>
      <c r="F165" s="73" t="s">
        <v>43</v>
      </c>
      <c r="G165" s="74">
        <v>10.3</v>
      </c>
      <c r="H165" s="75">
        <v>0</v>
      </c>
      <c r="I165" s="75">
        <f>G165*H165</f>
        <v>0</v>
      </c>
    </row>
    <row r="166" spans="1:9" s="113" customFormat="1" ht="9.9499999999999993" customHeight="1">
      <c r="A166" s="87"/>
      <c r="B166" s="103"/>
      <c r="C166" s="103"/>
      <c r="D166" s="103"/>
      <c r="E166" s="103"/>
      <c r="F166" s="77"/>
      <c r="G166" s="78"/>
      <c r="H166" s="79"/>
      <c r="I166" s="79"/>
    </row>
    <row r="167" spans="1:9" s="113" customFormat="1" ht="60" customHeight="1">
      <c r="A167" s="87" t="s">
        <v>173</v>
      </c>
      <c r="B167" s="571" t="s">
        <v>204</v>
      </c>
      <c r="C167" s="571"/>
      <c r="D167" s="571"/>
      <c r="E167" s="571"/>
      <c r="F167" s="73" t="s">
        <v>43</v>
      </c>
      <c r="G167" s="74">
        <v>14.6</v>
      </c>
      <c r="H167" s="75">
        <v>0</v>
      </c>
      <c r="I167" s="75">
        <f>G167*H167</f>
        <v>0</v>
      </c>
    </row>
    <row r="168" spans="1:9" s="113" customFormat="1" ht="9.9499999999999993" customHeight="1">
      <c r="A168" s="87"/>
      <c r="B168" s="103"/>
      <c r="C168" s="103"/>
      <c r="D168" s="103"/>
      <c r="E168" s="103"/>
      <c r="F168" s="77"/>
      <c r="G168" s="78"/>
      <c r="H168" s="79"/>
      <c r="I168" s="79"/>
    </row>
    <row r="169" spans="1:9" s="113" customFormat="1" ht="75" customHeight="1">
      <c r="A169" s="87" t="s">
        <v>174</v>
      </c>
      <c r="B169" s="571" t="s">
        <v>252</v>
      </c>
      <c r="C169" s="571"/>
      <c r="D169" s="571"/>
      <c r="E169" s="571"/>
      <c r="F169" s="73" t="s">
        <v>43</v>
      </c>
      <c r="G169" s="74">
        <v>4.0999999999999996</v>
      </c>
      <c r="H169" s="75">
        <v>0</v>
      </c>
      <c r="I169" s="75">
        <f>G169*H169</f>
        <v>0</v>
      </c>
    </row>
    <row r="170" spans="1:9" s="113" customFormat="1" ht="9.9499999999999993" customHeight="1">
      <c r="A170" s="87"/>
      <c r="B170" s="103"/>
      <c r="C170" s="103"/>
      <c r="D170" s="103"/>
      <c r="E170" s="103"/>
      <c r="F170" s="77"/>
      <c r="G170" s="78"/>
      <c r="H170" s="79"/>
      <c r="I170" s="79"/>
    </row>
    <row r="171" spans="1:9" s="113" customFormat="1" ht="60" customHeight="1">
      <c r="A171" s="87" t="s">
        <v>175</v>
      </c>
      <c r="B171" s="571" t="s">
        <v>205</v>
      </c>
      <c r="C171" s="571"/>
      <c r="D171" s="571"/>
      <c r="E171" s="571"/>
      <c r="F171" s="73" t="s">
        <v>43</v>
      </c>
      <c r="G171" s="74">
        <v>11.2</v>
      </c>
      <c r="H171" s="75">
        <v>0</v>
      </c>
      <c r="I171" s="75">
        <f>G171*H171</f>
        <v>0</v>
      </c>
    </row>
    <row r="172" spans="1:9" s="113" customFormat="1" ht="9.9499999999999993" customHeight="1">
      <c r="A172" s="87"/>
      <c r="B172" s="103"/>
      <c r="C172" s="103"/>
      <c r="D172" s="103"/>
      <c r="E172" s="103"/>
      <c r="F172" s="77"/>
      <c r="G172" s="78"/>
      <c r="H172" s="79"/>
      <c r="I172" s="79"/>
    </row>
    <row r="173" spans="1:9" s="113" customFormat="1" ht="45" customHeight="1">
      <c r="A173" s="87" t="s">
        <v>176</v>
      </c>
      <c r="B173" s="571" t="s">
        <v>177</v>
      </c>
      <c r="C173" s="571"/>
      <c r="D173" s="571"/>
      <c r="E173" s="571"/>
      <c r="F173" s="73" t="s">
        <v>43</v>
      </c>
      <c r="G173" s="74">
        <v>214</v>
      </c>
      <c r="H173" s="75">
        <v>0</v>
      </c>
      <c r="I173" s="75">
        <f>G173*H173</f>
        <v>0</v>
      </c>
    </row>
    <row r="174" spans="1:9" s="113" customFormat="1" ht="9.9499999999999993" customHeight="1">
      <c r="A174" s="87"/>
      <c r="B174" s="103"/>
      <c r="C174" s="103"/>
      <c r="D174" s="103"/>
      <c r="E174" s="103"/>
      <c r="F174" s="77"/>
      <c r="G174" s="78"/>
      <c r="H174" s="79"/>
      <c r="I174" s="79"/>
    </row>
    <row r="175" spans="1:9" s="113" customFormat="1" ht="60" customHeight="1">
      <c r="A175" s="87" t="s">
        <v>178</v>
      </c>
      <c r="B175" s="571" t="s">
        <v>179</v>
      </c>
      <c r="C175" s="571"/>
      <c r="D175" s="571"/>
      <c r="E175" s="571"/>
      <c r="F175" s="73" t="s">
        <v>43</v>
      </c>
      <c r="G175" s="74">
        <v>7</v>
      </c>
      <c r="H175" s="75">
        <v>0</v>
      </c>
      <c r="I175" s="75">
        <f>G175*H175</f>
        <v>0</v>
      </c>
    </row>
    <row r="176" spans="1:9" s="113" customFormat="1" ht="9.9499999999999993" customHeight="1">
      <c r="A176" s="87"/>
      <c r="B176" s="103"/>
      <c r="C176" s="103"/>
      <c r="D176" s="103"/>
      <c r="E176" s="103"/>
      <c r="F176" s="77"/>
      <c r="G176" s="78"/>
      <c r="H176" s="79"/>
      <c r="I176" s="79"/>
    </row>
    <row r="177" spans="1:9" s="113" customFormat="1" ht="60" customHeight="1">
      <c r="A177" s="87" t="s">
        <v>180</v>
      </c>
      <c r="B177" s="571" t="s">
        <v>181</v>
      </c>
      <c r="C177" s="571"/>
      <c r="D177" s="571"/>
      <c r="E177" s="571"/>
      <c r="F177" s="73" t="s">
        <v>43</v>
      </c>
      <c r="G177" s="74">
        <v>3.5</v>
      </c>
      <c r="H177" s="75">
        <v>0</v>
      </c>
      <c r="I177" s="75">
        <f>G177*H177</f>
        <v>0</v>
      </c>
    </row>
    <row r="178" spans="1:9" s="113" customFormat="1" ht="9.9499999999999993" customHeight="1">
      <c r="A178" s="87"/>
      <c r="B178" s="103"/>
      <c r="C178" s="103"/>
      <c r="D178" s="103"/>
      <c r="E178" s="103"/>
      <c r="F178" s="77"/>
      <c r="G178" s="78"/>
      <c r="H178" s="79"/>
      <c r="I178" s="79"/>
    </row>
    <row r="179" spans="1:9" s="113" customFormat="1" ht="60" customHeight="1">
      <c r="A179" s="87" t="s">
        <v>182</v>
      </c>
      <c r="B179" s="571" t="s">
        <v>183</v>
      </c>
      <c r="C179" s="571"/>
      <c r="D179" s="571"/>
      <c r="E179" s="571"/>
      <c r="F179" s="73" t="s">
        <v>43</v>
      </c>
      <c r="G179" s="74">
        <v>1.8</v>
      </c>
      <c r="H179" s="75">
        <v>0</v>
      </c>
      <c r="I179" s="75">
        <f>G179*H179</f>
        <v>0</v>
      </c>
    </row>
    <row r="180" spans="1:9" s="113" customFormat="1" ht="9.9499999999999993" customHeight="1">
      <c r="A180" s="87"/>
      <c r="B180" s="103"/>
      <c r="C180" s="103"/>
      <c r="D180" s="103"/>
      <c r="E180" s="103"/>
      <c r="F180" s="77"/>
      <c r="G180" s="78"/>
      <c r="H180" s="79"/>
      <c r="I180" s="79"/>
    </row>
    <row r="181" spans="1:9" s="113" customFormat="1" ht="60" customHeight="1">
      <c r="A181" s="87" t="s">
        <v>184</v>
      </c>
      <c r="B181" s="571" t="s">
        <v>185</v>
      </c>
      <c r="C181" s="571"/>
      <c r="D181" s="571"/>
      <c r="E181" s="571"/>
      <c r="F181" s="73" t="s">
        <v>43</v>
      </c>
      <c r="G181" s="74">
        <v>3.7</v>
      </c>
      <c r="H181" s="75">
        <v>0</v>
      </c>
      <c r="I181" s="75">
        <f>G181*H181</f>
        <v>0</v>
      </c>
    </row>
    <row r="182" spans="1:9" s="113" customFormat="1" ht="9.9499999999999993" customHeight="1">
      <c r="A182" s="87"/>
      <c r="B182" s="103"/>
      <c r="C182" s="103"/>
      <c r="D182" s="103"/>
      <c r="E182" s="103"/>
      <c r="F182" s="77"/>
      <c r="G182" s="78"/>
      <c r="H182" s="79"/>
      <c r="I182" s="79"/>
    </row>
    <row r="183" spans="1:9" s="113" customFormat="1" ht="60" customHeight="1">
      <c r="A183" s="87" t="s">
        <v>186</v>
      </c>
      <c r="B183" s="571" t="s">
        <v>187</v>
      </c>
      <c r="C183" s="571"/>
      <c r="D183" s="571"/>
      <c r="E183" s="571"/>
      <c r="F183" s="73" t="s">
        <v>43</v>
      </c>
      <c r="G183" s="74">
        <v>2.65</v>
      </c>
      <c r="H183" s="75">
        <v>0</v>
      </c>
      <c r="I183" s="75">
        <f>G183*H183</f>
        <v>0</v>
      </c>
    </row>
    <row r="184" spans="1:9" s="113" customFormat="1" ht="9.9499999999999993" customHeight="1">
      <c r="A184" s="87"/>
      <c r="B184" s="103"/>
      <c r="C184" s="103"/>
      <c r="D184" s="103"/>
      <c r="E184" s="103"/>
      <c r="F184" s="77"/>
      <c r="G184" s="78"/>
      <c r="H184" s="79"/>
      <c r="I184" s="79"/>
    </row>
    <row r="185" spans="1:9" s="113" customFormat="1" ht="60" customHeight="1">
      <c r="A185" s="87" t="s">
        <v>188</v>
      </c>
      <c r="B185" s="571" t="s">
        <v>189</v>
      </c>
      <c r="C185" s="571"/>
      <c r="D185" s="571"/>
      <c r="E185" s="571"/>
      <c r="F185" s="73" t="s">
        <v>43</v>
      </c>
      <c r="G185" s="74">
        <v>2.5</v>
      </c>
      <c r="H185" s="75">
        <v>0</v>
      </c>
      <c r="I185" s="75">
        <f>G185*H185</f>
        <v>0</v>
      </c>
    </row>
    <row r="186" spans="1:9" s="113" customFormat="1" ht="9.9499999999999993" customHeight="1">
      <c r="A186" s="87"/>
      <c r="B186" s="103"/>
      <c r="C186" s="103"/>
      <c r="D186" s="103"/>
      <c r="E186" s="103"/>
      <c r="F186" s="77"/>
      <c r="G186" s="78"/>
      <c r="H186" s="79"/>
      <c r="I186" s="79"/>
    </row>
    <row r="187" spans="1:9" s="113" customFormat="1" ht="60" customHeight="1">
      <c r="A187" s="87" t="s">
        <v>190</v>
      </c>
      <c r="B187" s="571" t="s">
        <v>191</v>
      </c>
      <c r="C187" s="571"/>
      <c r="D187" s="571"/>
      <c r="E187" s="571"/>
      <c r="F187" s="73" t="s">
        <v>43</v>
      </c>
      <c r="G187" s="74">
        <v>1.1000000000000001</v>
      </c>
      <c r="H187" s="75">
        <v>0</v>
      </c>
      <c r="I187" s="75">
        <f>G187*H187</f>
        <v>0</v>
      </c>
    </row>
    <row r="188" spans="1:9" s="113" customFormat="1" ht="9.9499999999999993" customHeight="1">
      <c r="A188" s="87"/>
      <c r="B188" s="103"/>
      <c r="C188" s="103"/>
      <c r="D188" s="103"/>
      <c r="E188" s="103"/>
      <c r="F188" s="77"/>
      <c r="G188" s="78"/>
      <c r="H188" s="79"/>
      <c r="I188" s="79"/>
    </row>
    <row r="189" spans="1:9" s="113" customFormat="1" ht="60" customHeight="1">
      <c r="A189" s="87" t="s">
        <v>193</v>
      </c>
      <c r="B189" s="571" t="s">
        <v>194</v>
      </c>
      <c r="C189" s="571"/>
      <c r="D189" s="571"/>
      <c r="E189" s="571"/>
      <c r="F189" s="73" t="s">
        <v>43</v>
      </c>
      <c r="G189" s="74">
        <v>4.7</v>
      </c>
      <c r="H189" s="75">
        <v>0</v>
      </c>
      <c r="I189" s="75">
        <f>G189*H189</f>
        <v>0</v>
      </c>
    </row>
    <row r="190" spans="1:9" s="113" customFormat="1" ht="9.9499999999999993" customHeight="1">
      <c r="A190" s="87"/>
      <c r="B190" s="103"/>
      <c r="C190" s="103"/>
      <c r="D190" s="103"/>
      <c r="E190" s="103"/>
      <c r="F190" s="77"/>
      <c r="G190" s="78"/>
      <c r="H190" s="79"/>
      <c r="I190" s="79"/>
    </row>
    <row r="191" spans="1:9" s="113" customFormat="1" ht="45" customHeight="1">
      <c r="A191" s="87" t="s">
        <v>195</v>
      </c>
      <c r="B191" s="571" t="s">
        <v>198</v>
      </c>
      <c r="C191" s="571"/>
      <c r="D191" s="571"/>
      <c r="E191" s="571"/>
      <c r="F191" s="73" t="s">
        <v>43</v>
      </c>
      <c r="G191" s="74">
        <v>1.85</v>
      </c>
      <c r="H191" s="75">
        <v>0</v>
      </c>
      <c r="I191" s="75">
        <f>G191*H191</f>
        <v>0</v>
      </c>
    </row>
    <row r="192" spans="1:9" s="113" customFormat="1" ht="9.9499999999999993" customHeight="1">
      <c r="A192" s="87"/>
      <c r="B192" s="103"/>
      <c r="C192" s="103"/>
      <c r="D192" s="103"/>
      <c r="E192" s="103"/>
      <c r="F192" s="77"/>
      <c r="G192" s="78"/>
      <c r="H192" s="79"/>
      <c r="I192" s="79"/>
    </row>
    <row r="193" spans="1:9" s="113" customFormat="1" ht="60" customHeight="1">
      <c r="A193" s="87" t="s">
        <v>196</v>
      </c>
      <c r="B193" s="571" t="s">
        <v>197</v>
      </c>
      <c r="C193" s="571"/>
      <c r="D193" s="571"/>
      <c r="E193" s="571"/>
      <c r="F193" s="73" t="s">
        <v>43</v>
      </c>
      <c r="G193" s="74">
        <v>0.9</v>
      </c>
      <c r="H193" s="75">
        <v>0</v>
      </c>
      <c r="I193" s="75">
        <f>G193*H193</f>
        <v>0</v>
      </c>
    </row>
    <row r="194" spans="1:9" s="113" customFormat="1" ht="9.9499999999999993" customHeight="1">
      <c r="A194" s="87"/>
      <c r="B194" s="103"/>
      <c r="C194" s="103"/>
      <c r="D194" s="103"/>
      <c r="E194" s="103"/>
      <c r="F194" s="77"/>
      <c r="G194" s="78"/>
      <c r="H194" s="79"/>
      <c r="I194" s="79"/>
    </row>
    <row r="195" spans="1:9" s="113" customFormat="1" ht="75" customHeight="1">
      <c r="A195" s="87" t="s">
        <v>199</v>
      </c>
      <c r="B195" s="571" t="s">
        <v>200</v>
      </c>
      <c r="C195" s="571"/>
      <c r="D195" s="571"/>
      <c r="E195" s="571"/>
      <c r="F195" s="73" t="s">
        <v>43</v>
      </c>
      <c r="G195" s="74">
        <v>3.7</v>
      </c>
      <c r="H195" s="75">
        <v>0</v>
      </c>
      <c r="I195" s="75">
        <f>G195*H195</f>
        <v>0</v>
      </c>
    </row>
    <row r="196" spans="1:9" s="113" customFormat="1" ht="9.9499999999999993" customHeight="1">
      <c r="A196" s="87"/>
      <c r="B196" s="103"/>
      <c r="C196" s="103"/>
      <c r="D196" s="103"/>
      <c r="E196" s="103"/>
      <c r="F196" s="77"/>
      <c r="G196" s="78"/>
      <c r="H196" s="79"/>
      <c r="I196" s="79"/>
    </row>
    <row r="197" spans="1:9" s="113" customFormat="1" ht="60" customHeight="1">
      <c r="A197" s="87" t="s">
        <v>206</v>
      </c>
      <c r="B197" s="571" t="s">
        <v>207</v>
      </c>
      <c r="C197" s="571"/>
      <c r="D197" s="571"/>
      <c r="E197" s="571"/>
      <c r="F197" s="73" t="s">
        <v>43</v>
      </c>
      <c r="G197" s="74">
        <v>1.7</v>
      </c>
      <c r="H197" s="75">
        <v>0</v>
      </c>
      <c r="I197" s="75">
        <f>G197*H197</f>
        <v>0</v>
      </c>
    </row>
    <row r="198" spans="1:9" s="113" customFormat="1" ht="9.9499999999999993" customHeight="1">
      <c r="A198" s="87"/>
      <c r="B198" s="103"/>
      <c r="C198" s="103"/>
      <c r="D198" s="103"/>
      <c r="E198" s="103"/>
      <c r="F198" s="77"/>
      <c r="G198" s="78"/>
      <c r="H198" s="79"/>
      <c r="I198" s="79"/>
    </row>
    <row r="199" spans="1:9" s="113" customFormat="1" ht="60" customHeight="1">
      <c r="A199" s="87" t="s">
        <v>208</v>
      </c>
      <c r="B199" s="571" t="s">
        <v>209</v>
      </c>
      <c r="C199" s="571"/>
      <c r="D199" s="571"/>
      <c r="E199" s="571"/>
      <c r="F199" s="73" t="s">
        <v>43</v>
      </c>
      <c r="G199" s="74">
        <v>1.3</v>
      </c>
      <c r="H199" s="75">
        <v>0</v>
      </c>
      <c r="I199" s="75">
        <f>G199*H199</f>
        <v>0</v>
      </c>
    </row>
    <row r="200" spans="1:9" s="113" customFormat="1" ht="9.9499999999999993" customHeight="1">
      <c r="A200" s="87"/>
      <c r="B200" s="103"/>
      <c r="C200" s="103"/>
      <c r="D200" s="103"/>
      <c r="E200" s="103"/>
      <c r="F200" s="77"/>
      <c r="G200" s="78"/>
      <c r="H200" s="79"/>
      <c r="I200" s="79"/>
    </row>
    <row r="201" spans="1:9" s="113" customFormat="1" ht="60" customHeight="1">
      <c r="A201" s="87" t="s">
        <v>210</v>
      </c>
      <c r="B201" s="571" t="s">
        <v>212</v>
      </c>
      <c r="C201" s="571"/>
      <c r="D201" s="571"/>
      <c r="E201" s="571"/>
      <c r="F201" s="73" t="s">
        <v>43</v>
      </c>
      <c r="G201" s="74">
        <v>24</v>
      </c>
      <c r="H201" s="75">
        <v>0</v>
      </c>
      <c r="I201" s="75">
        <f>G201*H201</f>
        <v>0</v>
      </c>
    </row>
    <row r="202" spans="1:9" s="113" customFormat="1" ht="9.9499999999999993" customHeight="1">
      <c r="A202" s="87"/>
      <c r="B202" s="103"/>
      <c r="C202" s="103"/>
      <c r="D202" s="103"/>
      <c r="E202" s="103"/>
      <c r="F202" s="77"/>
      <c r="G202" s="78"/>
      <c r="H202" s="79"/>
      <c r="I202" s="79"/>
    </row>
    <row r="203" spans="1:9" s="113" customFormat="1" ht="60" customHeight="1">
      <c r="A203" s="87" t="s">
        <v>211</v>
      </c>
      <c r="B203" s="571" t="s">
        <v>214</v>
      </c>
      <c r="C203" s="571"/>
      <c r="D203" s="571"/>
      <c r="E203" s="571"/>
      <c r="F203" s="73" t="s">
        <v>43</v>
      </c>
      <c r="G203" s="74">
        <v>24</v>
      </c>
      <c r="H203" s="75">
        <v>0</v>
      </c>
      <c r="I203" s="75">
        <f>G203*H203</f>
        <v>0</v>
      </c>
    </row>
    <row r="204" spans="1:9" s="113" customFormat="1" ht="9.9499999999999993" customHeight="1">
      <c r="A204" s="87"/>
      <c r="B204" s="103"/>
      <c r="C204" s="103"/>
      <c r="D204" s="103"/>
      <c r="E204" s="103"/>
      <c r="F204" s="77"/>
      <c r="G204" s="78"/>
      <c r="H204" s="79"/>
      <c r="I204" s="79"/>
    </row>
    <row r="205" spans="1:9" s="113" customFormat="1" ht="45" customHeight="1">
      <c r="A205" s="87" t="s">
        <v>213</v>
      </c>
      <c r="B205" s="571" t="s">
        <v>215</v>
      </c>
      <c r="C205" s="571"/>
      <c r="D205" s="571"/>
      <c r="E205" s="571"/>
      <c r="F205" s="73" t="s">
        <v>43</v>
      </c>
      <c r="G205" s="74">
        <v>13.4</v>
      </c>
      <c r="H205" s="75">
        <v>0</v>
      </c>
      <c r="I205" s="75">
        <f>G205*H205</f>
        <v>0</v>
      </c>
    </row>
    <row r="206" spans="1:9" s="112" customFormat="1" ht="16.5" customHeight="1" thickBot="1">
      <c r="A206" s="140"/>
      <c r="B206" s="127"/>
      <c r="C206" s="127"/>
      <c r="D206" s="127"/>
      <c r="E206" s="127"/>
      <c r="F206" s="128"/>
      <c r="G206" s="129"/>
      <c r="H206" s="86" t="s">
        <v>8</v>
      </c>
      <c r="I206" s="561">
        <f>SUM(I147:I205)</f>
        <v>0</v>
      </c>
    </row>
    <row r="207" spans="1:9" s="112" customFormat="1" ht="15" customHeight="1" thickTop="1">
      <c r="A207" s="140"/>
      <c r="B207" s="127"/>
      <c r="C207" s="127"/>
      <c r="D207" s="127"/>
      <c r="E207" s="127"/>
      <c r="F207" s="128"/>
      <c r="G207" s="129"/>
      <c r="H207" s="141"/>
      <c r="I207" s="116"/>
    </row>
    <row r="208" spans="1:9" s="100" customFormat="1" ht="15" customHeight="1">
      <c r="A208" s="97"/>
      <c r="B208" s="573" t="s">
        <v>48</v>
      </c>
      <c r="C208" s="573"/>
      <c r="D208" s="97"/>
      <c r="E208" s="97"/>
      <c r="F208" s="99"/>
      <c r="G208" s="562"/>
      <c r="H208" s="548"/>
      <c r="I208" s="548"/>
    </row>
    <row r="209" spans="1:9" s="113" customFormat="1" ht="10.15" customHeight="1">
      <c r="A209" s="52"/>
      <c r="B209" s="53"/>
      <c r="C209" s="52"/>
      <c r="D209" s="52"/>
      <c r="E209" s="52"/>
      <c r="F209" s="54"/>
      <c r="G209" s="76"/>
      <c r="H209" s="559"/>
      <c r="I209" s="559"/>
    </row>
    <row r="210" spans="1:9" s="113" customFormat="1" ht="45" customHeight="1">
      <c r="A210" s="52"/>
      <c r="B210" s="581" t="s">
        <v>49</v>
      </c>
      <c r="C210" s="581"/>
      <c r="D210" s="581"/>
      <c r="E210" s="581"/>
      <c r="F210" s="581"/>
      <c r="G210" s="581"/>
      <c r="H210" s="581"/>
      <c r="I210" s="559"/>
    </row>
    <row r="211" spans="1:9" s="112" customFormat="1" ht="9.9499999999999993" customHeight="1">
      <c r="A211" s="138"/>
      <c r="B211" s="138"/>
      <c r="C211" s="138"/>
      <c r="D211" s="138"/>
      <c r="E211" s="138"/>
      <c r="F211" s="128"/>
      <c r="G211" s="129"/>
      <c r="H211" s="563"/>
      <c r="I211" s="563"/>
    </row>
    <row r="212" spans="1:9" s="83" customFormat="1" ht="73.7" customHeight="1">
      <c r="A212" s="87" t="s">
        <v>22</v>
      </c>
      <c r="B212" s="571" t="s">
        <v>216</v>
      </c>
      <c r="C212" s="571"/>
      <c r="D212" s="571"/>
      <c r="E212" s="571"/>
      <c r="F212" s="73" t="s">
        <v>43</v>
      </c>
      <c r="G212" s="74">
        <v>277.5</v>
      </c>
      <c r="H212" s="75">
        <v>0</v>
      </c>
      <c r="I212" s="75">
        <f>G212*H212</f>
        <v>0</v>
      </c>
    </row>
    <row r="213" spans="1:9" s="83" customFormat="1" ht="9.9499999999999993" customHeight="1">
      <c r="A213" s="87"/>
      <c r="B213" s="103"/>
      <c r="C213" s="103"/>
      <c r="D213" s="103"/>
      <c r="E213" s="103"/>
      <c r="F213" s="77"/>
      <c r="G213" s="78"/>
      <c r="H213" s="79"/>
      <c r="I213" s="79"/>
    </row>
    <row r="214" spans="1:9" s="83" customFormat="1" ht="45" customHeight="1">
      <c r="A214" s="87" t="s">
        <v>23</v>
      </c>
      <c r="B214" s="571" t="s">
        <v>217</v>
      </c>
      <c r="C214" s="571"/>
      <c r="D214" s="571"/>
      <c r="E214" s="571"/>
      <c r="F214" s="73" t="s">
        <v>43</v>
      </c>
      <c r="G214" s="74">
        <v>31.5</v>
      </c>
      <c r="H214" s="75">
        <v>0</v>
      </c>
      <c r="I214" s="75">
        <f>G214*H214</f>
        <v>0</v>
      </c>
    </row>
    <row r="215" spans="1:9" s="119" customFormat="1" ht="9.9499999999999993" customHeight="1">
      <c r="A215" s="111"/>
      <c r="B215" s="137"/>
      <c r="C215" s="137"/>
      <c r="D215" s="137"/>
      <c r="E215" s="137"/>
      <c r="F215" s="122"/>
      <c r="G215" s="123"/>
      <c r="H215" s="124"/>
      <c r="I215" s="124"/>
    </row>
    <row r="216" spans="1:9" s="83" customFormat="1" ht="60" customHeight="1">
      <c r="A216" s="87" t="s">
        <v>24</v>
      </c>
      <c r="B216" s="571" t="s">
        <v>218</v>
      </c>
      <c r="C216" s="571"/>
      <c r="D216" s="571"/>
      <c r="E216" s="571"/>
      <c r="F216" s="73" t="s">
        <v>42</v>
      </c>
      <c r="G216" s="74">
        <v>28</v>
      </c>
      <c r="H216" s="75">
        <v>0</v>
      </c>
      <c r="I216" s="75">
        <f>G216*H216</f>
        <v>0</v>
      </c>
    </row>
    <row r="217" spans="1:9" s="112" customFormat="1" ht="8.4499999999999993" customHeight="1">
      <c r="A217" s="111"/>
      <c r="B217" s="139"/>
      <c r="C217" s="139"/>
      <c r="D217" s="139"/>
      <c r="E217" s="139"/>
      <c r="F217" s="114"/>
      <c r="G217" s="115"/>
      <c r="H217" s="116"/>
      <c r="I217" s="116"/>
    </row>
    <row r="218" spans="1:9" s="83" customFormat="1" ht="60" customHeight="1">
      <c r="A218" s="87" t="s">
        <v>25</v>
      </c>
      <c r="B218" s="571" t="s">
        <v>219</v>
      </c>
      <c r="C218" s="571"/>
      <c r="D218" s="571"/>
      <c r="E218" s="571"/>
      <c r="F218" s="73" t="s">
        <v>42</v>
      </c>
      <c r="G218" s="74">
        <v>26</v>
      </c>
      <c r="H218" s="75">
        <v>0</v>
      </c>
      <c r="I218" s="75">
        <f>G218*H218</f>
        <v>0</v>
      </c>
    </row>
    <row r="219" spans="1:9" s="83" customFormat="1" ht="9.9499999999999993" customHeight="1">
      <c r="A219" s="87"/>
      <c r="B219" s="103"/>
      <c r="C219" s="103"/>
      <c r="D219" s="103"/>
      <c r="E219" s="103"/>
      <c r="F219" s="77"/>
      <c r="G219" s="78"/>
      <c r="H219" s="79"/>
      <c r="I219" s="79"/>
    </row>
    <row r="220" spans="1:9" s="83" customFormat="1" ht="60" customHeight="1">
      <c r="A220" s="87" t="s">
        <v>126</v>
      </c>
      <c r="B220" s="571" t="s">
        <v>220</v>
      </c>
      <c r="C220" s="571"/>
      <c r="D220" s="571"/>
      <c r="E220" s="571"/>
      <c r="F220" s="73" t="s">
        <v>42</v>
      </c>
      <c r="G220" s="74">
        <v>3.2</v>
      </c>
      <c r="H220" s="75">
        <v>0</v>
      </c>
      <c r="I220" s="75">
        <f>G220*H220</f>
        <v>0</v>
      </c>
    </row>
    <row r="221" spans="1:9" s="83" customFormat="1" ht="9.9499999999999993" customHeight="1">
      <c r="A221" s="87"/>
      <c r="B221" s="103"/>
      <c r="C221" s="103"/>
      <c r="D221" s="103"/>
      <c r="E221" s="103"/>
      <c r="F221" s="77"/>
      <c r="G221" s="78"/>
      <c r="H221" s="79"/>
      <c r="I221" s="79"/>
    </row>
    <row r="222" spans="1:9" s="83" customFormat="1" ht="60" customHeight="1">
      <c r="A222" s="87" t="s">
        <v>127</v>
      </c>
      <c r="B222" s="571" t="s">
        <v>221</v>
      </c>
      <c r="C222" s="571"/>
      <c r="D222" s="571"/>
      <c r="E222" s="571"/>
      <c r="F222" s="73" t="s">
        <v>42</v>
      </c>
      <c r="G222" s="74">
        <v>0.6</v>
      </c>
      <c r="H222" s="75">
        <v>0</v>
      </c>
      <c r="I222" s="75">
        <f>G222*H222</f>
        <v>0</v>
      </c>
    </row>
    <row r="223" spans="1:9" s="83" customFormat="1" ht="9.9499999999999993" customHeight="1">
      <c r="A223" s="87"/>
      <c r="B223" s="103"/>
      <c r="C223" s="103"/>
      <c r="D223" s="103"/>
      <c r="E223" s="103"/>
      <c r="F223" s="77"/>
      <c r="G223" s="78"/>
      <c r="H223" s="79"/>
      <c r="I223" s="79"/>
    </row>
    <row r="224" spans="1:9" s="83" customFormat="1" ht="60" customHeight="1">
      <c r="A224" s="87" t="s">
        <v>128</v>
      </c>
      <c r="B224" s="571" t="s">
        <v>222</v>
      </c>
      <c r="C224" s="571"/>
      <c r="D224" s="571"/>
      <c r="E224" s="571"/>
      <c r="F224" s="73" t="s">
        <v>42</v>
      </c>
      <c r="G224" s="74">
        <v>18.7</v>
      </c>
      <c r="H224" s="75">
        <v>0</v>
      </c>
      <c r="I224" s="75">
        <f>G224*H224</f>
        <v>0</v>
      </c>
    </row>
    <row r="225" spans="1:9" s="83" customFormat="1" ht="9.9499999999999993" customHeight="1">
      <c r="A225" s="87"/>
      <c r="B225" s="103"/>
      <c r="C225" s="103"/>
      <c r="D225" s="103"/>
      <c r="E225" s="103"/>
      <c r="F225" s="77"/>
      <c r="G225" s="78"/>
      <c r="H225" s="79"/>
      <c r="I225" s="79"/>
    </row>
    <row r="226" spans="1:9" s="83" customFormat="1" ht="75" customHeight="1">
      <c r="A226" s="87" t="s">
        <v>129</v>
      </c>
      <c r="B226" s="576" t="s">
        <v>223</v>
      </c>
      <c r="C226" s="576"/>
      <c r="D226" s="576"/>
      <c r="E226" s="576"/>
      <c r="F226" s="77"/>
      <c r="G226" s="78"/>
      <c r="H226" s="79"/>
      <c r="I226" s="79"/>
    </row>
    <row r="227" spans="1:9" s="83" customFormat="1" ht="15" customHeight="1">
      <c r="A227" s="87"/>
      <c r="B227" s="577" t="s">
        <v>230</v>
      </c>
      <c r="C227" s="577"/>
      <c r="D227" s="577"/>
      <c r="E227" s="577"/>
      <c r="F227" s="73" t="s">
        <v>9</v>
      </c>
      <c r="G227" s="74">
        <v>2</v>
      </c>
      <c r="H227" s="75">
        <v>0</v>
      </c>
      <c r="I227" s="75">
        <f>G227*H227</f>
        <v>0</v>
      </c>
    </row>
    <row r="228" spans="1:9" s="83" customFormat="1" ht="8.1" customHeight="1">
      <c r="A228" s="87"/>
      <c r="B228" s="84"/>
      <c r="C228" s="84"/>
      <c r="D228" s="84"/>
      <c r="E228" s="84"/>
      <c r="F228" s="77"/>
      <c r="G228" s="78"/>
      <c r="H228" s="79"/>
      <c r="I228" s="79"/>
    </row>
    <row r="229" spans="1:9" s="83" customFormat="1" ht="75" customHeight="1">
      <c r="A229" s="87" t="s">
        <v>96</v>
      </c>
      <c r="B229" s="576" t="s">
        <v>224</v>
      </c>
      <c r="C229" s="576"/>
      <c r="D229" s="576"/>
      <c r="E229" s="576"/>
      <c r="F229" s="77"/>
      <c r="G229" s="78"/>
      <c r="H229" s="79"/>
      <c r="I229" s="79"/>
    </row>
    <row r="230" spans="1:9" s="83" customFormat="1" ht="15" customHeight="1">
      <c r="A230" s="87"/>
      <c r="B230" s="577" t="s">
        <v>307</v>
      </c>
      <c r="C230" s="577"/>
      <c r="D230" s="577"/>
      <c r="E230" s="577"/>
      <c r="F230" s="73" t="s">
        <v>9</v>
      </c>
      <c r="G230" s="74">
        <v>2</v>
      </c>
      <c r="H230" s="75">
        <v>0</v>
      </c>
      <c r="I230" s="75">
        <f>G230*H230</f>
        <v>0</v>
      </c>
    </row>
    <row r="231" spans="1:9" s="83" customFormat="1" ht="15" customHeight="1">
      <c r="A231" s="87"/>
      <c r="B231" s="577" t="s">
        <v>225</v>
      </c>
      <c r="C231" s="577"/>
      <c r="D231" s="577"/>
      <c r="E231" s="577"/>
      <c r="F231" s="73" t="s">
        <v>9</v>
      </c>
      <c r="G231" s="74">
        <v>20</v>
      </c>
      <c r="H231" s="75">
        <v>0</v>
      </c>
      <c r="I231" s="75">
        <f>G231*H231</f>
        <v>0</v>
      </c>
    </row>
    <row r="232" spans="1:9" s="83" customFormat="1" ht="15" customHeight="1">
      <c r="A232" s="87"/>
      <c r="B232" s="577" t="s">
        <v>226</v>
      </c>
      <c r="C232" s="577"/>
      <c r="D232" s="577"/>
      <c r="E232" s="577"/>
      <c r="F232" s="73" t="s">
        <v>9</v>
      </c>
      <c r="G232" s="74">
        <v>6</v>
      </c>
      <c r="H232" s="75">
        <v>0</v>
      </c>
      <c r="I232" s="75">
        <f>G232*H232</f>
        <v>0</v>
      </c>
    </row>
    <row r="233" spans="1:9" s="83" customFormat="1" ht="9.9499999999999993" customHeight="1">
      <c r="A233" s="87"/>
      <c r="B233" s="84"/>
      <c r="C233" s="84"/>
      <c r="D233" s="84"/>
      <c r="E233" s="84"/>
      <c r="F233" s="77"/>
      <c r="G233" s="78"/>
      <c r="H233" s="79"/>
      <c r="I233" s="79"/>
    </row>
    <row r="234" spans="1:9" s="83" customFormat="1" ht="75" customHeight="1">
      <c r="A234" s="87" t="s">
        <v>97</v>
      </c>
      <c r="B234" s="576" t="s">
        <v>227</v>
      </c>
      <c r="C234" s="576"/>
      <c r="D234" s="576"/>
      <c r="E234" s="576"/>
      <c r="F234" s="77"/>
      <c r="G234" s="78"/>
      <c r="H234" s="79"/>
      <c r="I234" s="79"/>
    </row>
    <row r="235" spans="1:9" s="83" customFormat="1" ht="15" customHeight="1">
      <c r="A235" s="87"/>
      <c r="B235" s="577" t="s">
        <v>228</v>
      </c>
      <c r="C235" s="577"/>
      <c r="D235" s="577"/>
      <c r="E235" s="577"/>
      <c r="F235" s="73" t="s">
        <v>9</v>
      </c>
      <c r="G235" s="74">
        <v>6</v>
      </c>
      <c r="H235" s="75">
        <v>0</v>
      </c>
      <c r="I235" s="75">
        <f>G235*H235</f>
        <v>0</v>
      </c>
    </row>
    <row r="236" spans="1:9" s="83" customFormat="1" ht="15" customHeight="1">
      <c r="A236" s="87"/>
      <c r="B236" s="577" t="s">
        <v>229</v>
      </c>
      <c r="C236" s="577"/>
      <c r="D236" s="577"/>
      <c r="E236" s="577"/>
      <c r="F236" s="73" t="s">
        <v>9</v>
      </c>
      <c r="G236" s="74">
        <v>6</v>
      </c>
      <c r="H236" s="75">
        <v>0</v>
      </c>
      <c r="I236" s="75">
        <f>G236*H236</f>
        <v>0</v>
      </c>
    </row>
    <row r="237" spans="1:9" s="83" customFormat="1" ht="9.9499999999999993" customHeight="1">
      <c r="A237" s="87"/>
      <c r="B237" s="84"/>
      <c r="C237" s="84"/>
      <c r="D237" s="84"/>
      <c r="E237" s="84"/>
      <c r="F237" s="77"/>
      <c r="G237" s="78"/>
      <c r="H237" s="79"/>
      <c r="I237" s="79"/>
    </row>
    <row r="238" spans="1:9" s="83" customFormat="1" ht="75" customHeight="1">
      <c r="A238" s="87" t="s">
        <v>102</v>
      </c>
      <c r="B238" s="576" t="s">
        <v>312</v>
      </c>
      <c r="C238" s="576"/>
      <c r="D238" s="576"/>
      <c r="E238" s="576"/>
      <c r="F238" s="77"/>
      <c r="G238" s="78"/>
      <c r="H238" s="79"/>
      <c r="I238" s="79"/>
    </row>
    <row r="239" spans="1:9" s="83" customFormat="1" ht="15" customHeight="1">
      <c r="A239" s="87"/>
      <c r="B239" s="577" t="s">
        <v>313</v>
      </c>
      <c r="C239" s="577"/>
      <c r="D239" s="577"/>
      <c r="E239" s="577"/>
      <c r="F239" s="73" t="s">
        <v>9</v>
      </c>
      <c r="G239" s="74">
        <v>2</v>
      </c>
      <c r="H239" s="75">
        <v>0</v>
      </c>
      <c r="I239" s="75">
        <f>G239*H239</f>
        <v>0</v>
      </c>
    </row>
    <row r="240" spans="1:9" s="83" customFormat="1" ht="15" customHeight="1">
      <c r="A240" s="87"/>
      <c r="B240" s="577" t="s">
        <v>228</v>
      </c>
      <c r="C240" s="577"/>
      <c r="D240" s="577"/>
      <c r="E240" s="577"/>
      <c r="F240" s="73" t="s">
        <v>9</v>
      </c>
      <c r="G240" s="74">
        <v>2</v>
      </c>
      <c r="H240" s="75">
        <v>0</v>
      </c>
      <c r="I240" s="75">
        <f>G240*H240</f>
        <v>0</v>
      </c>
    </row>
    <row r="241" spans="1:9" s="83" customFormat="1" ht="15" customHeight="1">
      <c r="A241" s="87"/>
      <c r="B241" s="577" t="s">
        <v>229</v>
      </c>
      <c r="C241" s="577"/>
      <c r="D241" s="577"/>
      <c r="E241" s="577"/>
      <c r="F241" s="73" t="s">
        <v>9</v>
      </c>
      <c r="G241" s="74">
        <v>2</v>
      </c>
      <c r="H241" s="75">
        <v>0</v>
      </c>
      <c r="I241" s="75">
        <f>G241*H241</f>
        <v>0</v>
      </c>
    </row>
    <row r="242" spans="1:9" s="83" customFormat="1" ht="9.9499999999999993" customHeight="1">
      <c r="A242" s="87"/>
      <c r="B242" s="84"/>
      <c r="C242" s="84"/>
      <c r="D242" s="84"/>
      <c r="E242" s="84"/>
      <c r="F242" s="77"/>
      <c r="G242" s="78"/>
      <c r="H242" s="79"/>
      <c r="I242" s="79"/>
    </row>
    <row r="243" spans="1:9" s="83" customFormat="1" ht="60" customHeight="1">
      <c r="A243" s="87" t="s">
        <v>102</v>
      </c>
      <c r="B243" s="571" t="s">
        <v>279</v>
      </c>
      <c r="C243" s="571"/>
      <c r="D243" s="571"/>
      <c r="E243" s="571"/>
      <c r="F243" s="73" t="s">
        <v>42</v>
      </c>
      <c r="G243" s="74">
        <v>4.0999999999999996</v>
      </c>
      <c r="H243" s="75">
        <v>0</v>
      </c>
      <c r="I243" s="75">
        <f>G243*H243</f>
        <v>0</v>
      </c>
    </row>
    <row r="244" spans="1:9" s="25" customFormat="1" ht="15" customHeight="1" thickBot="1">
      <c r="A244" s="63"/>
      <c r="B244" s="66"/>
      <c r="C244" s="66"/>
      <c r="D244" s="66"/>
      <c r="E244" s="66"/>
      <c r="F244" s="62"/>
      <c r="G244" s="67"/>
      <c r="H244" s="86" t="s">
        <v>8</v>
      </c>
      <c r="I244" s="561">
        <f>SUM(I212:I243)</f>
        <v>0</v>
      </c>
    </row>
    <row r="245" spans="1:9" s="25" customFormat="1" ht="15" customHeight="1" thickTop="1">
      <c r="A245" s="63"/>
      <c r="B245" s="66"/>
      <c r="C245" s="66"/>
      <c r="D245" s="66"/>
      <c r="E245" s="66"/>
      <c r="F245" s="62"/>
      <c r="G245" s="67"/>
      <c r="H245" s="107"/>
      <c r="I245" s="79"/>
    </row>
    <row r="246" spans="1:9" s="25" customFormat="1" ht="15" customHeight="1">
      <c r="A246" s="52"/>
      <c r="B246" s="582" t="s">
        <v>50</v>
      </c>
      <c r="C246" s="582"/>
      <c r="D246" s="52"/>
      <c r="E246" s="52"/>
      <c r="F246" s="54"/>
      <c r="G246" s="76"/>
      <c r="H246" s="559"/>
      <c r="I246" s="559"/>
    </row>
    <row r="247" spans="1:9" s="25" customFormat="1" ht="9.9499999999999993" customHeight="1">
      <c r="A247" s="61"/>
      <c r="B247" s="61"/>
      <c r="C247" s="61"/>
      <c r="D247" s="61"/>
      <c r="E247" s="61"/>
      <c r="F247" s="62"/>
      <c r="G247" s="67"/>
      <c r="H247" s="546"/>
      <c r="I247" s="546"/>
    </row>
    <row r="248" spans="1:9" s="113" customFormat="1" ht="62.25" customHeight="1">
      <c r="A248" s="87" t="s">
        <v>27</v>
      </c>
      <c r="B248" s="571" t="s">
        <v>231</v>
      </c>
      <c r="C248" s="571"/>
      <c r="D248" s="571"/>
      <c r="E248" s="571"/>
      <c r="F248" s="73" t="s">
        <v>42</v>
      </c>
      <c r="G248" s="74">
        <v>50</v>
      </c>
      <c r="H248" s="75">
        <v>0</v>
      </c>
      <c r="I248" s="75">
        <f>G248*H248</f>
        <v>0</v>
      </c>
    </row>
    <row r="249" spans="1:9" s="113" customFormat="1" ht="9.9499999999999993" customHeight="1">
      <c r="A249" s="87"/>
      <c r="B249" s="103"/>
      <c r="C249" s="103"/>
      <c r="D249" s="103"/>
      <c r="E249" s="103"/>
      <c r="F249" s="77"/>
      <c r="G249" s="78"/>
      <c r="H249" s="79"/>
      <c r="I249" s="79"/>
    </row>
    <row r="250" spans="1:9" s="113" customFormat="1" ht="60" customHeight="1">
      <c r="A250" s="87" t="s">
        <v>26</v>
      </c>
      <c r="B250" s="571" t="s">
        <v>233</v>
      </c>
      <c r="C250" s="571"/>
      <c r="D250" s="571"/>
      <c r="E250" s="571"/>
      <c r="F250" s="73" t="s">
        <v>42</v>
      </c>
      <c r="G250" s="74">
        <v>50</v>
      </c>
      <c r="H250" s="75">
        <v>0</v>
      </c>
      <c r="I250" s="75">
        <f>G250*H250</f>
        <v>0</v>
      </c>
    </row>
    <row r="251" spans="1:9" s="113" customFormat="1" ht="9.9499999999999993" customHeight="1">
      <c r="A251" s="87"/>
      <c r="B251" s="103"/>
      <c r="C251" s="103"/>
      <c r="D251" s="103"/>
      <c r="E251" s="103"/>
      <c r="F251" s="77"/>
      <c r="G251" s="78"/>
      <c r="H251" s="79"/>
      <c r="I251" s="79"/>
    </row>
    <row r="252" spans="1:9" s="113" customFormat="1" ht="60" customHeight="1">
      <c r="A252" s="87" t="s">
        <v>28</v>
      </c>
      <c r="B252" s="571" t="s">
        <v>232</v>
      </c>
      <c r="C252" s="571"/>
      <c r="D252" s="571"/>
      <c r="E252" s="571"/>
      <c r="F252" s="73" t="s">
        <v>42</v>
      </c>
      <c r="G252" s="74">
        <v>4.2</v>
      </c>
      <c r="H252" s="75">
        <v>0</v>
      </c>
      <c r="I252" s="75">
        <f>G252*H252</f>
        <v>0</v>
      </c>
    </row>
    <row r="253" spans="1:9" s="113" customFormat="1" ht="9.9499999999999993" customHeight="1">
      <c r="A253" s="87"/>
      <c r="B253" s="103"/>
      <c r="C253" s="103"/>
      <c r="D253" s="103"/>
      <c r="E253" s="103"/>
      <c r="F253" s="77"/>
      <c r="G253" s="78"/>
      <c r="H253" s="79"/>
      <c r="I253" s="79"/>
    </row>
    <row r="254" spans="1:9" s="113" customFormat="1" ht="62.25" customHeight="1">
      <c r="A254" s="87" t="s">
        <v>29</v>
      </c>
      <c r="B254" s="571" t="s">
        <v>235</v>
      </c>
      <c r="C254" s="571"/>
      <c r="D254" s="571"/>
      <c r="E254" s="571"/>
      <c r="F254" s="73" t="s">
        <v>42</v>
      </c>
      <c r="G254" s="74">
        <v>10.199999999999999</v>
      </c>
      <c r="H254" s="75">
        <v>0</v>
      </c>
      <c r="I254" s="75">
        <f>G254*H254</f>
        <v>0</v>
      </c>
    </row>
    <row r="255" spans="1:9" s="113" customFormat="1" ht="9.9499999999999993" customHeight="1">
      <c r="A255" s="87"/>
      <c r="B255" s="103"/>
      <c r="C255" s="103"/>
      <c r="D255" s="103"/>
      <c r="E255" s="103"/>
      <c r="F255" s="77"/>
      <c r="G255" s="78"/>
      <c r="H255" s="79"/>
      <c r="I255" s="79"/>
    </row>
    <row r="256" spans="1:9" s="113" customFormat="1" ht="62.25" customHeight="1">
      <c r="A256" s="87" t="s">
        <v>30</v>
      </c>
      <c r="B256" s="571" t="s">
        <v>236</v>
      </c>
      <c r="C256" s="571"/>
      <c r="D256" s="571"/>
      <c r="E256" s="571"/>
      <c r="F256" s="73" t="s">
        <v>42</v>
      </c>
      <c r="G256" s="74">
        <v>0.5</v>
      </c>
      <c r="H256" s="75">
        <v>0</v>
      </c>
      <c r="I256" s="75">
        <f>G256*H256</f>
        <v>0</v>
      </c>
    </row>
    <row r="257" spans="1:9" s="113" customFormat="1" ht="9.9499999999999993" customHeight="1">
      <c r="A257" s="87"/>
      <c r="B257" s="103"/>
      <c r="C257" s="103"/>
      <c r="D257" s="103"/>
      <c r="E257" s="103"/>
      <c r="F257" s="77"/>
      <c r="G257" s="78"/>
      <c r="H257" s="79"/>
      <c r="I257" s="79"/>
    </row>
    <row r="258" spans="1:9" s="113" customFormat="1" ht="60" customHeight="1">
      <c r="A258" s="87" t="s">
        <v>95</v>
      </c>
      <c r="B258" s="571" t="s">
        <v>237</v>
      </c>
      <c r="C258" s="571"/>
      <c r="D258" s="571"/>
      <c r="E258" s="571"/>
      <c r="F258" s="73" t="s">
        <v>42</v>
      </c>
      <c r="G258" s="74">
        <v>0.35</v>
      </c>
      <c r="H258" s="75">
        <v>0</v>
      </c>
      <c r="I258" s="75">
        <f>G258*H258</f>
        <v>0</v>
      </c>
    </row>
    <row r="259" spans="1:9" s="113" customFormat="1" ht="9.9499999999999993" customHeight="1">
      <c r="A259" s="87"/>
      <c r="B259" s="103"/>
      <c r="C259" s="103"/>
      <c r="D259" s="103"/>
      <c r="E259" s="103"/>
      <c r="F259" s="77"/>
      <c r="G259" s="78"/>
      <c r="H259" s="79"/>
      <c r="I259" s="79"/>
    </row>
    <row r="260" spans="1:9" s="113" customFormat="1" ht="60" customHeight="1">
      <c r="A260" s="87" t="s">
        <v>99</v>
      </c>
      <c r="B260" s="571" t="s">
        <v>238</v>
      </c>
      <c r="C260" s="571"/>
      <c r="D260" s="571"/>
      <c r="E260" s="571"/>
      <c r="F260" s="73" t="s">
        <v>42</v>
      </c>
      <c r="G260" s="74">
        <v>1.3</v>
      </c>
      <c r="H260" s="75">
        <v>0</v>
      </c>
      <c r="I260" s="75">
        <f>G260*H260</f>
        <v>0</v>
      </c>
    </row>
    <row r="261" spans="1:9" s="113" customFormat="1" ht="9.9499999999999993" customHeight="1">
      <c r="A261" s="87"/>
      <c r="B261" s="103"/>
      <c r="C261" s="103"/>
      <c r="D261" s="103"/>
      <c r="E261" s="103"/>
      <c r="F261" s="77"/>
      <c r="G261" s="78"/>
      <c r="H261" s="79"/>
      <c r="I261" s="79"/>
    </row>
    <row r="262" spans="1:9" s="113" customFormat="1" ht="60" customHeight="1">
      <c r="A262" s="87" t="s">
        <v>100</v>
      </c>
      <c r="B262" s="571" t="s">
        <v>239</v>
      </c>
      <c r="C262" s="571"/>
      <c r="D262" s="571"/>
      <c r="E262" s="571"/>
      <c r="F262" s="73" t="s">
        <v>42</v>
      </c>
      <c r="G262" s="74">
        <v>0.75</v>
      </c>
      <c r="H262" s="75">
        <v>0</v>
      </c>
      <c r="I262" s="75">
        <f>G262*H262</f>
        <v>0</v>
      </c>
    </row>
    <row r="263" spans="1:9" s="113" customFormat="1" ht="9.9499999999999993" customHeight="1">
      <c r="A263" s="87"/>
      <c r="B263" s="103"/>
      <c r="C263" s="103"/>
      <c r="D263" s="103"/>
      <c r="E263" s="103"/>
      <c r="F263" s="77"/>
      <c r="G263" s="78"/>
      <c r="H263" s="79"/>
      <c r="I263" s="79"/>
    </row>
    <row r="264" spans="1:9" s="113" customFormat="1" ht="60" customHeight="1">
      <c r="A264" s="87" t="s">
        <v>101</v>
      </c>
      <c r="B264" s="571" t="s">
        <v>240</v>
      </c>
      <c r="C264" s="571"/>
      <c r="D264" s="571"/>
      <c r="E264" s="571"/>
      <c r="F264" s="73" t="s">
        <v>42</v>
      </c>
      <c r="G264" s="74">
        <v>9.5</v>
      </c>
      <c r="H264" s="75">
        <v>0</v>
      </c>
      <c r="I264" s="75">
        <f>G264*H264</f>
        <v>0</v>
      </c>
    </row>
    <row r="265" spans="1:9" s="113" customFormat="1" ht="9.9499999999999993" customHeight="1">
      <c r="A265" s="87"/>
      <c r="B265" s="103"/>
      <c r="C265" s="103"/>
      <c r="D265" s="103"/>
      <c r="E265" s="103"/>
      <c r="F265" s="77"/>
      <c r="G265" s="78"/>
      <c r="H265" s="79"/>
      <c r="I265" s="79"/>
    </row>
    <row r="266" spans="1:9" s="113" customFormat="1" ht="75" customHeight="1">
      <c r="A266" s="87" t="s">
        <v>104</v>
      </c>
      <c r="B266" s="571" t="s">
        <v>241</v>
      </c>
      <c r="C266" s="571"/>
      <c r="D266" s="571"/>
      <c r="E266" s="571"/>
      <c r="F266" s="73" t="s">
        <v>42</v>
      </c>
      <c r="G266" s="74">
        <v>3.1</v>
      </c>
      <c r="H266" s="75">
        <v>0</v>
      </c>
      <c r="I266" s="75">
        <f>G266*H266</f>
        <v>0</v>
      </c>
    </row>
    <row r="267" spans="1:9" s="112" customFormat="1" ht="9.9499999999999993" customHeight="1">
      <c r="A267" s="140"/>
      <c r="B267" s="137"/>
      <c r="C267" s="137"/>
      <c r="D267" s="137"/>
      <c r="E267" s="137"/>
      <c r="F267" s="122"/>
      <c r="G267" s="123"/>
      <c r="H267" s="124"/>
      <c r="I267" s="124"/>
    </row>
    <row r="268" spans="1:9" s="113" customFormat="1" ht="60" customHeight="1">
      <c r="A268" s="87" t="s">
        <v>242</v>
      </c>
      <c r="B268" s="571" t="s">
        <v>243</v>
      </c>
      <c r="C268" s="571"/>
      <c r="D268" s="571"/>
      <c r="E268" s="571"/>
      <c r="F268" s="73" t="s">
        <v>42</v>
      </c>
      <c r="G268" s="74">
        <v>1.55</v>
      </c>
      <c r="H268" s="75">
        <v>0</v>
      </c>
      <c r="I268" s="75">
        <f>G268*H268</f>
        <v>0</v>
      </c>
    </row>
    <row r="269" spans="1:9" s="113" customFormat="1" ht="9.9499999999999993" customHeight="1">
      <c r="A269" s="87"/>
      <c r="B269" s="103"/>
      <c r="C269" s="103"/>
      <c r="D269" s="103"/>
      <c r="E269" s="103"/>
      <c r="F269" s="77"/>
      <c r="G269" s="78"/>
      <c r="H269" s="79"/>
      <c r="I269" s="79"/>
    </row>
    <row r="270" spans="1:9" s="113" customFormat="1" ht="60" customHeight="1">
      <c r="A270" s="87" t="s">
        <v>244</v>
      </c>
      <c r="B270" s="571" t="s">
        <v>245</v>
      </c>
      <c r="C270" s="571"/>
      <c r="D270" s="571"/>
      <c r="E270" s="571"/>
      <c r="F270" s="73" t="s">
        <v>42</v>
      </c>
      <c r="G270" s="74">
        <v>2.2000000000000002</v>
      </c>
      <c r="H270" s="75">
        <v>0</v>
      </c>
      <c r="I270" s="75">
        <f>G270*H270</f>
        <v>0</v>
      </c>
    </row>
    <row r="271" spans="1:9" s="113" customFormat="1" ht="9.9499999999999993" customHeight="1">
      <c r="A271" s="87"/>
      <c r="B271" s="103"/>
      <c r="C271" s="103"/>
      <c r="D271" s="103"/>
      <c r="E271" s="103"/>
      <c r="F271" s="77"/>
      <c r="G271" s="78"/>
      <c r="H271" s="79"/>
      <c r="I271" s="79"/>
    </row>
    <row r="272" spans="1:9" s="113" customFormat="1" ht="60" customHeight="1">
      <c r="A272" s="87" t="s">
        <v>246</v>
      </c>
      <c r="B272" s="571" t="s">
        <v>247</v>
      </c>
      <c r="C272" s="571"/>
      <c r="D272" s="571"/>
      <c r="E272" s="571"/>
      <c r="F272" s="73" t="s">
        <v>42</v>
      </c>
      <c r="G272" s="74">
        <v>41.5</v>
      </c>
      <c r="H272" s="75">
        <v>0</v>
      </c>
      <c r="I272" s="75">
        <f>G272*H272</f>
        <v>0</v>
      </c>
    </row>
    <row r="273" spans="1:9" s="113" customFormat="1" ht="9.9499999999999993" customHeight="1">
      <c r="A273" s="87"/>
      <c r="B273" s="103"/>
      <c r="C273" s="103"/>
      <c r="D273" s="103"/>
      <c r="E273" s="103"/>
      <c r="F273" s="77"/>
      <c r="G273" s="78"/>
      <c r="H273" s="79"/>
      <c r="I273" s="79"/>
    </row>
    <row r="274" spans="1:9" s="113" customFormat="1" ht="60" customHeight="1">
      <c r="A274" s="87" t="s">
        <v>248</v>
      </c>
      <c r="B274" s="571" t="s">
        <v>251</v>
      </c>
      <c r="C274" s="571"/>
      <c r="D274" s="571"/>
      <c r="E274" s="571"/>
      <c r="F274" s="73" t="s">
        <v>42</v>
      </c>
      <c r="G274" s="74">
        <v>0.7</v>
      </c>
      <c r="H274" s="75">
        <v>0</v>
      </c>
      <c r="I274" s="75">
        <f>G274*H274</f>
        <v>0</v>
      </c>
    </row>
    <row r="275" spans="1:9" s="113" customFormat="1" ht="9.9499999999999993" customHeight="1">
      <c r="A275" s="87"/>
      <c r="B275" s="103"/>
      <c r="C275" s="103"/>
      <c r="D275" s="103"/>
      <c r="E275" s="103"/>
      <c r="F275" s="77"/>
      <c r="G275" s="78"/>
      <c r="H275" s="79"/>
      <c r="I275" s="79"/>
    </row>
    <row r="276" spans="1:9" s="113" customFormat="1" ht="60" customHeight="1">
      <c r="A276" s="87" t="s">
        <v>249</v>
      </c>
      <c r="B276" s="571" t="s">
        <v>250</v>
      </c>
      <c r="C276" s="571"/>
      <c r="D276" s="571"/>
      <c r="E276" s="571"/>
      <c r="F276" s="73" t="s">
        <v>42</v>
      </c>
      <c r="G276" s="74">
        <v>1.8</v>
      </c>
      <c r="H276" s="75">
        <v>0</v>
      </c>
      <c r="I276" s="75">
        <f>G276*H276</f>
        <v>0</v>
      </c>
    </row>
    <row r="277" spans="1:9" s="113" customFormat="1" ht="9.9499999999999993" customHeight="1">
      <c r="A277" s="87"/>
      <c r="B277" s="103"/>
      <c r="C277" s="103"/>
      <c r="D277" s="103"/>
      <c r="E277" s="103"/>
      <c r="F277" s="77"/>
      <c r="G277" s="78"/>
      <c r="H277" s="79"/>
      <c r="I277" s="79"/>
    </row>
    <row r="278" spans="1:9" s="113" customFormat="1" ht="62.25" customHeight="1">
      <c r="A278" s="87" t="s">
        <v>253</v>
      </c>
      <c r="B278" s="571" t="s">
        <v>254</v>
      </c>
      <c r="C278" s="571"/>
      <c r="D278" s="571"/>
      <c r="E278" s="571"/>
      <c r="F278" s="73" t="s">
        <v>42</v>
      </c>
      <c r="G278" s="74">
        <v>1.05</v>
      </c>
      <c r="H278" s="75">
        <v>0</v>
      </c>
      <c r="I278" s="75">
        <f>G278*H278</f>
        <v>0</v>
      </c>
    </row>
    <row r="279" spans="1:9" s="113" customFormat="1" ht="9.9499999999999993" customHeight="1">
      <c r="A279" s="87"/>
      <c r="B279" s="103"/>
      <c r="C279" s="103"/>
      <c r="D279" s="103"/>
      <c r="E279" s="103"/>
      <c r="F279" s="77"/>
      <c r="G279" s="78"/>
      <c r="H279" s="79"/>
      <c r="I279" s="79"/>
    </row>
    <row r="280" spans="1:9" s="113" customFormat="1" ht="62.25" customHeight="1">
      <c r="A280" s="87" t="s">
        <v>255</v>
      </c>
      <c r="B280" s="571" t="s">
        <v>256</v>
      </c>
      <c r="C280" s="571"/>
      <c r="D280" s="571"/>
      <c r="E280" s="571"/>
      <c r="F280" s="73" t="s">
        <v>42</v>
      </c>
      <c r="G280" s="74">
        <v>0.35</v>
      </c>
      <c r="H280" s="75">
        <v>0</v>
      </c>
      <c r="I280" s="75">
        <f>G280*H280</f>
        <v>0</v>
      </c>
    </row>
    <row r="281" spans="1:9" s="113" customFormat="1" ht="9.9499999999999993" customHeight="1">
      <c r="A281" s="87"/>
      <c r="B281" s="103"/>
      <c r="C281" s="103"/>
      <c r="D281" s="103"/>
      <c r="E281" s="103"/>
      <c r="F281" s="77"/>
      <c r="G281" s="78"/>
      <c r="H281" s="79"/>
      <c r="I281" s="79"/>
    </row>
    <row r="282" spans="1:9" s="113" customFormat="1" ht="62.25" customHeight="1">
      <c r="A282" s="87" t="s">
        <v>257</v>
      </c>
      <c r="B282" s="571" t="s">
        <v>258</v>
      </c>
      <c r="C282" s="571"/>
      <c r="D282" s="571"/>
      <c r="E282" s="571"/>
      <c r="F282" s="73" t="s">
        <v>42</v>
      </c>
      <c r="G282" s="74">
        <v>0.3</v>
      </c>
      <c r="H282" s="75">
        <v>0</v>
      </c>
      <c r="I282" s="75">
        <f>G282*H282</f>
        <v>0</v>
      </c>
    </row>
    <row r="283" spans="1:9" s="113" customFormat="1" ht="9.9499999999999993" customHeight="1">
      <c r="A283" s="87"/>
      <c r="B283" s="103"/>
      <c r="C283" s="103"/>
      <c r="D283" s="103"/>
      <c r="E283" s="103"/>
      <c r="F283" s="77"/>
      <c r="G283" s="78"/>
      <c r="H283" s="79"/>
      <c r="I283" s="79"/>
    </row>
    <row r="284" spans="1:9" s="113" customFormat="1" ht="62.25" customHeight="1">
      <c r="A284" s="87" t="s">
        <v>259</v>
      </c>
      <c r="B284" s="571" t="s">
        <v>260</v>
      </c>
      <c r="C284" s="571"/>
      <c r="D284" s="571"/>
      <c r="E284" s="571"/>
      <c r="F284" s="73" t="s">
        <v>42</v>
      </c>
      <c r="G284" s="74">
        <v>0.55000000000000004</v>
      </c>
      <c r="H284" s="75">
        <v>0</v>
      </c>
      <c r="I284" s="75">
        <f>G284*H284</f>
        <v>0</v>
      </c>
    </row>
    <row r="285" spans="1:9" s="113" customFormat="1" ht="9.9499999999999993" customHeight="1">
      <c r="A285" s="87"/>
      <c r="B285" s="103"/>
      <c r="C285" s="103"/>
      <c r="D285" s="103"/>
      <c r="E285" s="103"/>
      <c r="F285" s="77"/>
      <c r="G285" s="78"/>
      <c r="H285" s="79"/>
      <c r="I285" s="79"/>
    </row>
    <row r="286" spans="1:9" s="113" customFormat="1" ht="62.25" customHeight="1">
      <c r="A286" s="87" t="s">
        <v>261</v>
      </c>
      <c r="B286" s="571" t="s">
        <v>262</v>
      </c>
      <c r="C286" s="571"/>
      <c r="D286" s="571"/>
      <c r="E286" s="571"/>
      <c r="F286" s="73" t="s">
        <v>42</v>
      </c>
      <c r="G286" s="74">
        <v>0.4</v>
      </c>
      <c r="H286" s="75">
        <v>0</v>
      </c>
      <c r="I286" s="75">
        <f>G286*H286</f>
        <v>0</v>
      </c>
    </row>
    <row r="287" spans="1:9" s="113" customFormat="1" ht="9.9499999999999993" customHeight="1">
      <c r="A287" s="87"/>
      <c r="B287" s="103"/>
      <c r="C287" s="103"/>
      <c r="D287" s="103"/>
      <c r="E287" s="103"/>
      <c r="F287" s="77"/>
      <c r="G287" s="78"/>
      <c r="H287" s="79"/>
      <c r="I287" s="79"/>
    </row>
    <row r="288" spans="1:9" s="113" customFormat="1" ht="62.25" customHeight="1">
      <c r="A288" s="87" t="s">
        <v>263</v>
      </c>
      <c r="B288" s="571" t="s">
        <v>264</v>
      </c>
      <c r="C288" s="571"/>
      <c r="D288" s="571"/>
      <c r="E288" s="571"/>
      <c r="F288" s="73" t="s">
        <v>42</v>
      </c>
      <c r="G288" s="74">
        <v>0.37</v>
      </c>
      <c r="H288" s="75">
        <v>0</v>
      </c>
      <c r="I288" s="75">
        <f>G288*H288</f>
        <v>0</v>
      </c>
    </row>
    <row r="289" spans="1:9" s="113" customFormat="1" ht="9.9499999999999993" customHeight="1">
      <c r="A289" s="87"/>
      <c r="B289" s="103"/>
      <c r="C289" s="103"/>
      <c r="D289" s="103"/>
      <c r="E289" s="103"/>
      <c r="F289" s="77"/>
      <c r="G289" s="78"/>
      <c r="H289" s="79"/>
      <c r="I289" s="79"/>
    </row>
    <row r="290" spans="1:9" s="113" customFormat="1" ht="62.25" customHeight="1">
      <c r="A290" s="87" t="s">
        <v>265</v>
      </c>
      <c r="B290" s="571" t="s">
        <v>266</v>
      </c>
      <c r="C290" s="571"/>
      <c r="D290" s="571"/>
      <c r="E290" s="571"/>
      <c r="F290" s="73" t="s">
        <v>42</v>
      </c>
      <c r="G290" s="74">
        <v>0.2</v>
      </c>
      <c r="H290" s="75">
        <v>0</v>
      </c>
      <c r="I290" s="75">
        <f>G290*H290</f>
        <v>0</v>
      </c>
    </row>
    <row r="291" spans="1:9" s="113" customFormat="1" ht="9.9499999999999993" customHeight="1">
      <c r="A291" s="87"/>
      <c r="B291" s="103"/>
      <c r="C291" s="103"/>
      <c r="D291" s="103"/>
      <c r="E291" s="103"/>
      <c r="F291" s="77"/>
      <c r="G291" s="78"/>
      <c r="H291" s="79"/>
      <c r="I291" s="79"/>
    </row>
    <row r="292" spans="1:9" s="113" customFormat="1" ht="62.25" customHeight="1">
      <c r="A292" s="87" t="s">
        <v>267</v>
      </c>
      <c r="B292" s="571" t="s">
        <v>268</v>
      </c>
      <c r="C292" s="571"/>
      <c r="D292" s="571"/>
      <c r="E292" s="571"/>
      <c r="F292" s="73" t="s">
        <v>42</v>
      </c>
      <c r="G292" s="74">
        <v>0.8</v>
      </c>
      <c r="H292" s="75">
        <v>0</v>
      </c>
      <c r="I292" s="75">
        <f>G292*H292</f>
        <v>0</v>
      </c>
    </row>
    <row r="293" spans="1:9" s="113" customFormat="1" ht="9.9499999999999993" customHeight="1">
      <c r="A293" s="87"/>
      <c r="B293" s="103"/>
      <c r="C293" s="103"/>
      <c r="D293" s="103"/>
      <c r="E293" s="103"/>
      <c r="F293" s="77"/>
      <c r="G293" s="78"/>
      <c r="H293" s="79"/>
      <c r="I293" s="79"/>
    </row>
    <row r="294" spans="1:9" s="113" customFormat="1" ht="62.25" customHeight="1">
      <c r="A294" s="87" t="s">
        <v>269</v>
      </c>
      <c r="B294" s="571" t="s">
        <v>270</v>
      </c>
      <c r="C294" s="571"/>
      <c r="D294" s="571"/>
      <c r="E294" s="571"/>
      <c r="F294" s="73" t="s">
        <v>42</v>
      </c>
      <c r="G294" s="74">
        <v>0.3</v>
      </c>
      <c r="H294" s="75">
        <v>0</v>
      </c>
      <c r="I294" s="75">
        <f>G294*H294</f>
        <v>0</v>
      </c>
    </row>
    <row r="295" spans="1:9" s="113" customFormat="1" ht="9.9499999999999993" customHeight="1">
      <c r="A295" s="87"/>
      <c r="B295" s="103"/>
      <c r="C295" s="103"/>
      <c r="D295" s="103"/>
      <c r="E295" s="103"/>
      <c r="F295" s="77"/>
      <c r="G295" s="78"/>
      <c r="H295" s="79"/>
      <c r="I295" s="79"/>
    </row>
    <row r="296" spans="1:9" s="113" customFormat="1" ht="62.25" customHeight="1">
      <c r="A296" s="87" t="s">
        <v>271</v>
      </c>
      <c r="B296" s="571" t="s">
        <v>272</v>
      </c>
      <c r="C296" s="571"/>
      <c r="D296" s="571"/>
      <c r="E296" s="571"/>
      <c r="F296" s="73" t="s">
        <v>42</v>
      </c>
      <c r="G296" s="74">
        <v>0.3</v>
      </c>
      <c r="H296" s="75">
        <v>0</v>
      </c>
      <c r="I296" s="75">
        <f>G296*H296</f>
        <v>0</v>
      </c>
    </row>
    <row r="297" spans="1:9" s="113" customFormat="1" ht="9.9499999999999993" customHeight="1">
      <c r="A297" s="87"/>
      <c r="B297" s="103"/>
      <c r="C297" s="103"/>
      <c r="D297" s="103"/>
      <c r="E297" s="103"/>
      <c r="F297" s="77"/>
      <c r="G297" s="78"/>
      <c r="H297" s="79"/>
      <c r="I297" s="79"/>
    </row>
    <row r="298" spans="1:9" s="113" customFormat="1" ht="62.25" customHeight="1">
      <c r="A298" s="87" t="s">
        <v>273</v>
      </c>
      <c r="B298" s="571" t="s">
        <v>274</v>
      </c>
      <c r="C298" s="571"/>
      <c r="D298" s="571"/>
      <c r="E298" s="571"/>
      <c r="F298" s="73" t="s">
        <v>42</v>
      </c>
      <c r="G298" s="74">
        <v>0.7</v>
      </c>
      <c r="H298" s="75">
        <v>0</v>
      </c>
      <c r="I298" s="75">
        <f>G298*H298</f>
        <v>0</v>
      </c>
    </row>
    <row r="299" spans="1:9" s="113" customFormat="1" ht="9.9499999999999993" customHeight="1">
      <c r="A299" s="87"/>
      <c r="B299" s="103"/>
      <c r="C299" s="103"/>
      <c r="D299" s="103"/>
      <c r="E299" s="103"/>
      <c r="F299" s="77"/>
      <c r="G299" s="78"/>
      <c r="H299" s="79"/>
      <c r="I299" s="79"/>
    </row>
    <row r="300" spans="1:9" s="113" customFormat="1" ht="60" customHeight="1">
      <c r="A300" s="87" t="s">
        <v>275</v>
      </c>
      <c r="B300" s="571" t="s">
        <v>276</v>
      </c>
      <c r="C300" s="571"/>
      <c r="D300" s="571"/>
      <c r="E300" s="571"/>
      <c r="F300" s="73" t="s">
        <v>42</v>
      </c>
      <c r="G300" s="74">
        <v>0.25</v>
      </c>
      <c r="H300" s="75">
        <v>0</v>
      </c>
      <c r="I300" s="75">
        <f>G300*H300</f>
        <v>0</v>
      </c>
    </row>
    <row r="301" spans="1:9" s="113" customFormat="1" ht="9.9499999999999993" customHeight="1">
      <c r="A301" s="87"/>
      <c r="B301" s="103"/>
      <c r="C301" s="103"/>
      <c r="D301" s="103"/>
      <c r="E301" s="103"/>
      <c r="F301" s="77"/>
      <c r="G301" s="78"/>
      <c r="H301" s="79"/>
      <c r="I301" s="79"/>
    </row>
    <row r="302" spans="1:9" s="113" customFormat="1" ht="62.25" customHeight="1">
      <c r="A302" s="87" t="s">
        <v>277</v>
      </c>
      <c r="B302" s="571" t="s">
        <v>278</v>
      </c>
      <c r="C302" s="571"/>
      <c r="D302" s="571"/>
      <c r="E302" s="571"/>
      <c r="F302" s="73" t="s">
        <v>42</v>
      </c>
      <c r="G302" s="74">
        <v>0.15</v>
      </c>
      <c r="H302" s="75">
        <v>0</v>
      </c>
      <c r="I302" s="75">
        <f>G302*H302</f>
        <v>0</v>
      </c>
    </row>
    <row r="303" spans="1:9" s="113" customFormat="1" ht="9.9499999999999993" customHeight="1">
      <c r="A303" s="87"/>
      <c r="B303" s="103"/>
      <c r="C303" s="103"/>
      <c r="D303" s="103"/>
      <c r="E303" s="103"/>
      <c r="F303" s="77"/>
      <c r="G303" s="78"/>
      <c r="H303" s="79"/>
      <c r="I303" s="79"/>
    </row>
    <row r="304" spans="1:9" s="113" customFormat="1" ht="62.25" customHeight="1">
      <c r="A304" s="87" t="s">
        <v>280</v>
      </c>
      <c r="B304" s="571" t="s">
        <v>281</v>
      </c>
      <c r="C304" s="571"/>
      <c r="D304" s="571"/>
      <c r="E304" s="571"/>
      <c r="F304" s="73" t="s">
        <v>42</v>
      </c>
      <c r="G304" s="74">
        <v>2.4</v>
      </c>
      <c r="H304" s="75">
        <v>0</v>
      </c>
      <c r="I304" s="75">
        <f>G304*H304</f>
        <v>0</v>
      </c>
    </row>
    <row r="305" spans="1:9" s="113" customFormat="1" ht="9.9499999999999993" customHeight="1">
      <c r="A305" s="87"/>
      <c r="B305" s="103"/>
      <c r="C305" s="103"/>
      <c r="D305" s="103"/>
      <c r="E305" s="103"/>
      <c r="F305" s="77"/>
      <c r="G305" s="78"/>
      <c r="H305" s="79"/>
      <c r="I305" s="79"/>
    </row>
    <row r="306" spans="1:9" s="113" customFormat="1" ht="62.25" customHeight="1">
      <c r="A306" s="87" t="s">
        <v>282</v>
      </c>
      <c r="B306" s="571" t="s">
        <v>283</v>
      </c>
      <c r="C306" s="571"/>
      <c r="D306" s="571"/>
      <c r="E306" s="571"/>
      <c r="F306" s="73" t="s">
        <v>42</v>
      </c>
      <c r="G306" s="74">
        <v>1.85</v>
      </c>
      <c r="H306" s="75">
        <v>0</v>
      </c>
      <c r="I306" s="75">
        <f>G306*H306</f>
        <v>0</v>
      </c>
    </row>
    <row r="307" spans="1:9" s="113" customFormat="1" ht="9.9499999999999993" customHeight="1">
      <c r="A307" s="87"/>
      <c r="B307" s="103"/>
      <c r="C307" s="103"/>
      <c r="D307" s="103"/>
      <c r="E307" s="103"/>
      <c r="F307" s="77"/>
      <c r="G307" s="78"/>
      <c r="H307" s="79"/>
      <c r="I307" s="79"/>
    </row>
    <row r="308" spans="1:9" s="113" customFormat="1" ht="45" customHeight="1">
      <c r="A308" s="87" t="s">
        <v>284</v>
      </c>
      <c r="B308" s="571" t="s">
        <v>285</v>
      </c>
      <c r="C308" s="571"/>
      <c r="D308" s="571"/>
      <c r="E308" s="571"/>
      <c r="F308" s="73" t="s">
        <v>42</v>
      </c>
      <c r="G308" s="74">
        <v>0.15</v>
      </c>
      <c r="H308" s="75">
        <v>0</v>
      </c>
      <c r="I308" s="75">
        <f>G308*H308</f>
        <v>0</v>
      </c>
    </row>
    <row r="309" spans="1:9" s="113" customFormat="1" ht="17.25" customHeight="1" thickBot="1">
      <c r="A309" s="63"/>
      <c r="B309" s="66"/>
      <c r="C309" s="66"/>
      <c r="D309" s="66"/>
      <c r="E309" s="66"/>
      <c r="F309" s="62"/>
      <c r="G309" s="67"/>
      <c r="H309" s="86" t="s">
        <v>8</v>
      </c>
      <c r="I309" s="561">
        <f>SUM(I248:I308)</f>
        <v>0</v>
      </c>
    </row>
    <row r="310" spans="1:9" s="112" customFormat="1" ht="15" customHeight="1" thickTop="1">
      <c r="A310" s="140"/>
      <c r="B310" s="117"/>
      <c r="C310" s="117"/>
      <c r="D310" s="117"/>
      <c r="E310" s="117"/>
      <c r="F310" s="114"/>
      <c r="G310" s="115"/>
      <c r="H310" s="116"/>
      <c r="I310" s="116"/>
    </row>
    <row r="311" spans="1:9" s="144" customFormat="1" ht="15" customHeight="1">
      <c r="A311" s="142"/>
      <c r="B311" s="573" t="s">
        <v>51</v>
      </c>
      <c r="C311" s="573"/>
      <c r="D311" s="573"/>
      <c r="E311" s="573"/>
      <c r="F311" s="143"/>
      <c r="G311" s="564"/>
      <c r="H311" s="565"/>
      <c r="I311" s="565"/>
    </row>
    <row r="312" spans="1:9" s="112" customFormat="1" ht="9.9499999999999993" customHeight="1">
      <c r="A312" s="138"/>
      <c r="B312" s="138"/>
      <c r="C312" s="138"/>
      <c r="D312" s="138"/>
      <c r="E312" s="138"/>
      <c r="F312" s="128"/>
      <c r="G312" s="129"/>
      <c r="H312" s="563"/>
      <c r="I312" s="563"/>
    </row>
    <row r="313" spans="1:9" s="83" customFormat="1" ht="108" customHeight="1">
      <c r="A313" s="87" t="s">
        <v>31</v>
      </c>
      <c r="B313" s="571" t="s">
        <v>633</v>
      </c>
      <c r="C313" s="571"/>
      <c r="D313" s="571"/>
      <c r="E313" s="571"/>
      <c r="F313" s="73" t="s">
        <v>9</v>
      </c>
      <c r="G313" s="74">
        <v>4</v>
      </c>
      <c r="H313" s="75">
        <v>0</v>
      </c>
      <c r="I313" s="75">
        <f>G313*H313</f>
        <v>0</v>
      </c>
    </row>
    <row r="314" spans="1:9" s="83" customFormat="1" ht="9.9499999999999993" customHeight="1">
      <c r="A314" s="87"/>
      <c r="B314" s="537"/>
      <c r="C314" s="537"/>
      <c r="D314" s="537"/>
      <c r="E314" s="537"/>
      <c r="F314" s="77"/>
      <c r="G314" s="78"/>
      <c r="H314" s="79"/>
      <c r="I314" s="79"/>
    </row>
    <row r="315" spans="1:9" s="83" customFormat="1" ht="108.75" customHeight="1">
      <c r="A315" s="87" t="s">
        <v>52</v>
      </c>
      <c r="B315" s="571" t="s">
        <v>634</v>
      </c>
      <c r="C315" s="571"/>
      <c r="D315" s="571"/>
      <c r="E315" s="571"/>
      <c r="F315" s="73" t="s">
        <v>9</v>
      </c>
      <c r="G315" s="74">
        <v>1</v>
      </c>
      <c r="H315" s="75">
        <v>0</v>
      </c>
      <c r="I315" s="75">
        <f>G315*H315</f>
        <v>0</v>
      </c>
    </row>
    <row r="316" spans="1:9" s="83" customFormat="1" ht="9.9499999999999993" customHeight="1">
      <c r="A316" s="87"/>
      <c r="B316" s="537"/>
      <c r="C316" s="537"/>
      <c r="D316" s="537"/>
      <c r="E316" s="537"/>
      <c r="F316" s="77"/>
      <c r="G316" s="78"/>
      <c r="H316" s="79"/>
      <c r="I316" s="79"/>
    </row>
    <row r="317" spans="1:9" s="83" customFormat="1" ht="138.75" customHeight="1">
      <c r="A317" s="87" t="s">
        <v>53</v>
      </c>
      <c r="B317" s="571" t="s">
        <v>635</v>
      </c>
      <c r="C317" s="571"/>
      <c r="D317" s="571"/>
      <c r="E317" s="571"/>
      <c r="F317" s="73" t="s">
        <v>9</v>
      </c>
      <c r="G317" s="74">
        <v>2</v>
      </c>
      <c r="H317" s="75">
        <v>0</v>
      </c>
      <c r="I317" s="75">
        <f>G317*H317</f>
        <v>0</v>
      </c>
    </row>
    <row r="318" spans="1:9" s="83" customFormat="1" ht="9.9499999999999993" customHeight="1">
      <c r="A318" s="87"/>
      <c r="B318" s="103"/>
      <c r="C318" s="103"/>
      <c r="D318" s="103"/>
      <c r="E318" s="103"/>
      <c r="F318" s="77"/>
      <c r="G318" s="78"/>
      <c r="H318" s="79"/>
      <c r="I318" s="79"/>
    </row>
    <row r="319" spans="1:9" s="83" customFormat="1" ht="47.25" customHeight="1">
      <c r="A319" s="87" t="s">
        <v>54</v>
      </c>
      <c r="B319" s="571" t="s">
        <v>636</v>
      </c>
      <c r="C319" s="571"/>
      <c r="D319" s="571"/>
      <c r="E319" s="571"/>
      <c r="F319" s="73" t="s">
        <v>9</v>
      </c>
      <c r="G319" s="74">
        <v>1</v>
      </c>
      <c r="H319" s="75">
        <v>0</v>
      </c>
      <c r="I319" s="75">
        <f>G319*H319</f>
        <v>0</v>
      </c>
    </row>
    <row r="320" spans="1:9" s="83" customFormat="1" ht="9.9499999999999993" customHeight="1">
      <c r="A320" s="87"/>
      <c r="B320" s="103"/>
      <c r="C320" s="103"/>
      <c r="D320" s="103"/>
      <c r="E320" s="103"/>
      <c r="F320" s="77"/>
      <c r="G320" s="78"/>
      <c r="H320" s="79"/>
      <c r="I320" s="79"/>
    </row>
    <row r="321" spans="1:9" s="113" customFormat="1" ht="77.25" customHeight="1">
      <c r="A321" s="87" t="s">
        <v>108</v>
      </c>
      <c r="B321" s="571" t="s">
        <v>637</v>
      </c>
      <c r="C321" s="571"/>
      <c r="D321" s="571"/>
      <c r="E321" s="571"/>
      <c r="F321" s="73" t="s">
        <v>11</v>
      </c>
      <c r="G321" s="74">
        <v>110</v>
      </c>
      <c r="H321" s="75">
        <v>0</v>
      </c>
      <c r="I321" s="75">
        <f>G321*H321</f>
        <v>0</v>
      </c>
    </row>
    <row r="322" spans="1:9" s="119" customFormat="1" ht="9.9499999999999993" customHeight="1">
      <c r="A322" s="111"/>
      <c r="B322" s="137"/>
      <c r="C322" s="137"/>
      <c r="D322" s="137"/>
      <c r="E322" s="137"/>
      <c r="F322" s="122"/>
      <c r="G322" s="123"/>
      <c r="H322" s="124"/>
      <c r="I322" s="124"/>
    </row>
    <row r="323" spans="1:9" s="83" customFormat="1" ht="110.25" customHeight="1">
      <c r="A323" s="87" t="s">
        <v>139</v>
      </c>
      <c r="B323" s="571" t="s">
        <v>638</v>
      </c>
      <c r="C323" s="571"/>
      <c r="D323" s="571"/>
      <c r="E323" s="571"/>
      <c r="F323" s="73" t="s">
        <v>9</v>
      </c>
      <c r="G323" s="74">
        <v>1</v>
      </c>
      <c r="H323" s="75">
        <v>0</v>
      </c>
      <c r="I323" s="75">
        <f>G323*H323</f>
        <v>0</v>
      </c>
    </row>
    <row r="324" spans="1:9" s="83" customFormat="1" ht="9.9499999999999993" customHeight="1">
      <c r="A324" s="87"/>
      <c r="B324" s="537"/>
      <c r="C324" s="537"/>
      <c r="D324" s="537"/>
      <c r="E324" s="537"/>
      <c r="F324" s="77"/>
      <c r="G324" s="78"/>
      <c r="H324" s="79"/>
      <c r="I324" s="79"/>
    </row>
    <row r="325" spans="1:9" s="83" customFormat="1" ht="108.75" customHeight="1">
      <c r="A325" s="87" t="s">
        <v>286</v>
      </c>
      <c r="B325" s="571" t="s">
        <v>639</v>
      </c>
      <c r="C325" s="571"/>
      <c r="D325" s="571"/>
      <c r="E325" s="571"/>
      <c r="F325" s="73" t="s">
        <v>9</v>
      </c>
      <c r="G325" s="74">
        <v>1</v>
      </c>
      <c r="H325" s="75">
        <v>0</v>
      </c>
      <c r="I325" s="75">
        <f>G325*H325</f>
        <v>0</v>
      </c>
    </row>
    <row r="326" spans="1:9" s="119" customFormat="1" ht="9.9499999999999993" customHeight="1">
      <c r="A326" s="111"/>
      <c r="B326" s="137"/>
      <c r="C326" s="137"/>
      <c r="D326" s="137"/>
      <c r="E326" s="137"/>
      <c r="F326" s="122"/>
      <c r="G326" s="123"/>
      <c r="H326" s="124"/>
      <c r="I326" s="124"/>
    </row>
    <row r="327" spans="1:9" s="113" customFormat="1" ht="80.25" customHeight="1">
      <c r="A327" s="87" t="s">
        <v>287</v>
      </c>
      <c r="B327" s="571" t="s">
        <v>138</v>
      </c>
      <c r="C327" s="571"/>
      <c r="D327" s="571"/>
      <c r="E327" s="571"/>
      <c r="F327" s="73" t="s">
        <v>11</v>
      </c>
      <c r="G327" s="74">
        <v>10</v>
      </c>
      <c r="H327" s="75">
        <v>0</v>
      </c>
      <c r="I327" s="75">
        <f>G327*H327</f>
        <v>0</v>
      </c>
    </row>
    <row r="328" spans="1:9" s="112" customFormat="1" ht="9.9499999999999993" customHeight="1">
      <c r="A328" s="111"/>
      <c r="B328" s="137"/>
      <c r="C328" s="137"/>
      <c r="D328" s="137"/>
      <c r="E328" s="137"/>
      <c r="F328" s="122"/>
      <c r="G328" s="123"/>
      <c r="H328" s="124"/>
      <c r="I328" s="124"/>
    </row>
    <row r="329" spans="1:9" s="113" customFormat="1" ht="107.25" customHeight="1">
      <c r="A329" s="87" t="s">
        <v>288</v>
      </c>
      <c r="B329" s="571" t="s">
        <v>625</v>
      </c>
      <c r="C329" s="571"/>
      <c r="D329" s="571"/>
      <c r="E329" s="571"/>
      <c r="F329" s="73" t="s">
        <v>362</v>
      </c>
      <c r="G329" s="74">
        <v>1</v>
      </c>
      <c r="H329" s="75">
        <v>0</v>
      </c>
      <c r="I329" s="75">
        <f>G329*H329</f>
        <v>0</v>
      </c>
    </row>
    <row r="330" spans="1:9" s="6" customFormat="1" ht="17.25" customHeight="1" thickBot="1">
      <c r="A330" s="63"/>
      <c r="B330" s="159"/>
      <c r="C330" s="159"/>
      <c r="D330" s="159"/>
      <c r="E330" s="159"/>
      <c r="F330" s="64"/>
      <c r="G330" s="65"/>
      <c r="H330" s="86" t="s">
        <v>8</v>
      </c>
      <c r="I330" s="561">
        <f>SUM(I313:I329)</f>
        <v>0</v>
      </c>
    </row>
    <row r="331" spans="1:9" s="125" customFormat="1" ht="17.25" customHeight="1" thickTop="1">
      <c r="A331" s="140"/>
      <c r="B331" s="117"/>
      <c r="C331" s="117"/>
      <c r="D331" s="117"/>
      <c r="E331" s="117"/>
      <c r="F331" s="114"/>
      <c r="G331" s="115"/>
      <c r="H331" s="147"/>
      <c r="I331" s="124"/>
    </row>
    <row r="332" spans="1:9" s="104" customFormat="1" ht="15" customHeight="1">
      <c r="A332" s="97"/>
      <c r="B332" s="600" t="s">
        <v>5</v>
      </c>
      <c r="C332" s="600"/>
      <c r="D332" s="600"/>
      <c r="E332" s="97"/>
      <c r="F332" s="99"/>
      <c r="G332" s="562"/>
      <c r="H332" s="548"/>
      <c r="I332" s="548"/>
    </row>
    <row r="333" spans="1:9" s="113" customFormat="1" ht="15" customHeight="1">
      <c r="A333" s="71"/>
      <c r="B333" s="72"/>
      <c r="C333" s="72"/>
      <c r="D333" s="72"/>
      <c r="E333" s="72"/>
      <c r="F333" s="54"/>
      <c r="G333" s="156"/>
      <c r="H333" s="50"/>
      <c r="I333" s="50"/>
    </row>
    <row r="334" spans="1:9" s="100" customFormat="1" ht="15" customHeight="1">
      <c r="A334" s="97"/>
      <c r="B334" s="573" t="s">
        <v>6</v>
      </c>
      <c r="C334" s="573"/>
      <c r="D334" s="573"/>
      <c r="E334" s="97"/>
      <c r="F334" s="99"/>
      <c r="G334" s="562"/>
      <c r="H334" s="548"/>
      <c r="I334" s="548"/>
    </row>
    <row r="335" spans="1:9" s="112" customFormat="1" ht="9.9499999999999993" customHeight="1">
      <c r="A335" s="145"/>
      <c r="B335" s="146"/>
      <c r="C335" s="145"/>
      <c r="D335" s="145"/>
      <c r="E335" s="145"/>
      <c r="F335" s="134"/>
      <c r="G335" s="135"/>
      <c r="H335" s="566"/>
      <c r="I335" s="566"/>
    </row>
    <row r="336" spans="1:9" s="113" customFormat="1" ht="60" customHeight="1">
      <c r="A336" s="57" t="s">
        <v>14</v>
      </c>
      <c r="B336" s="576" t="s">
        <v>289</v>
      </c>
      <c r="C336" s="576"/>
      <c r="D336" s="576"/>
      <c r="E336" s="576"/>
      <c r="F336" s="77"/>
      <c r="G336" s="78"/>
      <c r="H336" s="79"/>
      <c r="I336" s="79"/>
    </row>
    <row r="337" spans="1:9" s="113" customFormat="1" ht="13.5" customHeight="1">
      <c r="A337" s="52"/>
      <c r="B337" s="574" t="s">
        <v>290</v>
      </c>
      <c r="C337" s="574"/>
      <c r="D337" s="574"/>
      <c r="E337" s="574"/>
      <c r="F337" s="54" t="s">
        <v>9</v>
      </c>
      <c r="G337" s="76">
        <v>14</v>
      </c>
      <c r="H337" s="79">
        <v>0</v>
      </c>
      <c r="I337" s="79">
        <f t="shared" ref="I337:I343" si="0">G337*H337</f>
        <v>0</v>
      </c>
    </row>
    <row r="338" spans="1:9" s="113" customFormat="1" ht="13.5" customHeight="1">
      <c r="A338" s="52"/>
      <c r="B338" s="574" t="s">
        <v>117</v>
      </c>
      <c r="C338" s="574"/>
      <c r="D338" s="574"/>
      <c r="E338" s="574"/>
      <c r="F338" s="54" t="s">
        <v>9</v>
      </c>
      <c r="G338" s="76">
        <v>2</v>
      </c>
      <c r="H338" s="79">
        <v>0</v>
      </c>
      <c r="I338" s="79">
        <f t="shared" si="0"/>
        <v>0</v>
      </c>
    </row>
    <row r="339" spans="1:9" s="113" customFormat="1" ht="13.5" customHeight="1">
      <c r="A339" s="52"/>
      <c r="B339" s="574" t="s">
        <v>140</v>
      </c>
      <c r="C339" s="574"/>
      <c r="D339" s="574"/>
      <c r="E339" s="574"/>
      <c r="F339" s="54" t="s">
        <v>9</v>
      </c>
      <c r="G339" s="76">
        <v>2</v>
      </c>
      <c r="H339" s="79">
        <v>0</v>
      </c>
      <c r="I339" s="79">
        <f t="shared" si="0"/>
        <v>0</v>
      </c>
    </row>
    <row r="340" spans="1:9" s="113" customFormat="1" ht="13.5" customHeight="1">
      <c r="A340" s="52"/>
      <c r="B340" s="574" t="s">
        <v>291</v>
      </c>
      <c r="C340" s="574"/>
      <c r="D340" s="574"/>
      <c r="E340" s="574"/>
      <c r="F340" s="54" t="s">
        <v>9</v>
      </c>
      <c r="G340" s="76">
        <v>2</v>
      </c>
      <c r="H340" s="79">
        <v>0</v>
      </c>
      <c r="I340" s="79">
        <f t="shared" si="0"/>
        <v>0</v>
      </c>
    </row>
    <row r="341" spans="1:9" s="113" customFormat="1" ht="13.5" customHeight="1">
      <c r="A341" s="52"/>
      <c r="B341" s="574" t="s">
        <v>292</v>
      </c>
      <c r="C341" s="574"/>
      <c r="D341" s="574"/>
      <c r="E341" s="574"/>
      <c r="F341" s="54" t="s">
        <v>9</v>
      </c>
      <c r="G341" s="76">
        <v>2</v>
      </c>
      <c r="H341" s="79">
        <v>0</v>
      </c>
      <c r="I341" s="79">
        <f t="shared" si="0"/>
        <v>0</v>
      </c>
    </row>
    <row r="342" spans="1:9" s="113" customFormat="1" ht="13.5" customHeight="1">
      <c r="A342" s="52"/>
      <c r="B342" s="574" t="s">
        <v>293</v>
      </c>
      <c r="C342" s="574"/>
      <c r="D342" s="574"/>
      <c r="E342" s="574"/>
      <c r="F342" s="54" t="s">
        <v>9</v>
      </c>
      <c r="G342" s="76">
        <v>2</v>
      </c>
      <c r="H342" s="79">
        <v>0</v>
      </c>
      <c r="I342" s="79">
        <f t="shared" si="0"/>
        <v>0</v>
      </c>
    </row>
    <row r="343" spans="1:9" s="113" customFormat="1" ht="13.5" customHeight="1">
      <c r="A343" s="52"/>
      <c r="B343" s="574" t="s">
        <v>294</v>
      </c>
      <c r="C343" s="574"/>
      <c r="D343" s="574"/>
      <c r="E343" s="574"/>
      <c r="F343" s="77" t="s">
        <v>9</v>
      </c>
      <c r="G343" s="78">
        <v>2</v>
      </c>
      <c r="H343" s="79">
        <v>0</v>
      </c>
      <c r="I343" s="79">
        <f t="shared" si="0"/>
        <v>0</v>
      </c>
    </row>
    <row r="344" spans="1:9" s="113" customFormat="1" ht="13.5" customHeight="1">
      <c r="A344" s="157"/>
      <c r="B344" s="574" t="s">
        <v>295</v>
      </c>
      <c r="C344" s="574"/>
      <c r="D344" s="574"/>
      <c r="E344" s="574"/>
      <c r="F344" s="77" t="s">
        <v>9</v>
      </c>
      <c r="G344" s="78">
        <v>2</v>
      </c>
      <c r="H344" s="79">
        <v>0</v>
      </c>
      <c r="I344" s="79">
        <f t="shared" ref="I344:I350" si="1">G344*H344</f>
        <v>0</v>
      </c>
    </row>
    <row r="345" spans="1:9" s="113" customFormat="1" ht="13.5" customHeight="1">
      <c r="A345" s="157"/>
      <c r="B345" s="574" t="s">
        <v>296</v>
      </c>
      <c r="C345" s="574"/>
      <c r="D345" s="574"/>
      <c r="E345" s="574"/>
      <c r="F345" s="77" t="s">
        <v>9</v>
      </c>
      <c r="G345" s="78">
        <v>2</v>
      </c>
      <c r="H345" s="79">
        <v>0</v>
      </c>
      <c r="I345" s="79">
        <f t="shared" si="1"/>
        <v>0</v>
      </c>
    </row>
    <row r="346" spans="1:9" s="113" customFormat="1" ht="13.5" customHeight="1">
      <c r="A346" s="157"/>
      <c r="B346" s="574" t="s">
        <v>297</v>
      </c>
      <c r="C346" s="574"/>
      <c r="D346" s="574"/>
      <c r="E346" s="574"/>
      <c r="F346" s="77" t="s">
        <v>9</v>
      </c>
      <c r="G346" s="78">
        <v>2</v>
      </c>
      <c r="H346" s="79">
        <v>0</v>
      </c>
      <c r="I346" s="79">
        <f t="shared" si="1"/>
        <v>0</v>
      </c>
    </row>
    <row r="347" spans="1:9" s="113" customFormat="1" ht="13.5" customHeight="1">
      <c r="A347" s="157"/>
      <c r="B347" s="574" t="s">
        <v>298</v>
      </c>
      <c r="C347" s="574"/>
      <c r="D347" s="574"/>
      <c r="E347" s="574"/>
      <c r="F347" s="77" t="s">
        <v>9</v>
      </c>
      <c r="G347" s="78">
        <v>2</v>
      </c>
      <c r="H347" s="79">
        <v>0</v>
      </c>
      <c r="I347" s="79">
        <f t="shared" si="1"/>
        <v>0</v>
      </c>
    </row>
    <row r="348" spans="1:9" s="113" customFormat="1" ht="13.5" customHeight="1">
      <c r="A348" s="157"/>
      <c r="B348" s="574" t="s">
        <v>299</v>
      </c>
      <c r="C348" s="574"/>
      <c r="D348" s="574"/>
      <c r="E348" s="574"/>
      <c r="F348" s="77" t="s">
        <v>9</v>
      </c>
      <c r="G348" s="78">
        <v>2</v>
      </c>
      <c r="H348" s="79">
        <v>0</v>
      </c>
      <c r="I348" s="79">
        <f t="shared" si="1"/>
        <v>0</v>
      </c>
    </row>
    <row r="349" spans="1:9" s="113" customFormat="1" ht="13.5" customHeight="1">
      <c r="A349" s="157"/>
      <c r="B349" s="574" t="s">
        <v>300</v>
      </c>
      <c r="C349" s="574"/>
      <c r="D349" s="574"/>
      <c r="E349" s="574"/>
      <c r="F349" s="77" t="s">
        <v>9</v>
      </c>
      <c r="G349" s="78">
        <v>2</v>
      </c>
      <c r="H349" s="79">
        <v>0</v>
      </c>
      <c r="I349" s="79">
        <f t="shared" si="1"/>
        <v>0</v>
      </c>
    </row>
    <row r="350" spans="1:9" s="113" customFormat="1" ht="13.5" customHeight="1">
      <c r="A350" s="52"/>
      <c r="B350" s="575" t="s">
        <v>301</v>
      </c>
      <c r="C350" s="575"/>
      <c r="D350" s="575"/>
      <c r="E350" s="575"/>
      <c r="F350" s="73" t="s">
        <v>9</v>
      </c>
      <c r="G350" s="74">
        <v>2</v>
      </c>
      <c r="H350" s="75">
        <v>0</v>
      </c>
      <c r="I350" s="75">
        <f t="shared" si="1"/>
        <v>0</v>
      </c>
    </row>
    <row r="351" spans="1:9" s="113" customFormat="1" ht="13.5" customHeight="1">
      <c r="A351" s="52"/>
      <c r="B351" s="174"/>
      <c r="C351" s="174"/>
      <c r="D351" s="174"/>
      <c r="E351" s="174"/>
      <c r="F351" s="77"/>
      <c r="G351" s="78"/>
      <c r="H351" s="79"/>
      <c r="I351" s="79"/>
    </row>
    <row r="352" spans="1:9" s="113" customFormat="1" ht="60" customHeight="1">
      <c r="A352" s="87" t="s">
        <v>55</v>
      </c>
      <c r="B352" s="576" t="s">
        <v>303</v>
      </c>
      <c r="C352" s="576"/>
      <c r="D352" s="576"/>
      <c r="E352" s="576"/>
      <c r="F352" s="77"/>
      <c r="G352" s="78"/>
      <c r="H352" s="79"/>
      <c r="I352" s="79">
        <f>G352*H352</f>
        <v>0</v>
      </c>
    </row>
    <row r="353" spans="1:9" s="113" customFormat="1" ht="13.9" customHeight="1">
      <c r="A353" s="157"/>
      <c r="B353" s="575" t="s">
        <v>302</v>
      </c>
      <c r="C353" s="575"/>
      <c r="D353" s="575"/>
      <c r="E353" s="575"/>
      <c r="F353" s="73" t="s">
        <v>9</v>
      </c>
      <c r="G353" s="74">
        <v>2</v>
      </c>
      <c r="H353" s="75">
        <v>0</v>
      </c>
      <c r="I353" s="75">
        <f>G353*H353</f>
        <v>0</v>
      </c>
    </row>
    <row r="354" spans="1:9" s="112" customFormat="1" ht="9.9499999999999993" customHeight="1">
      <c r="A354" s="131"/>
      <c r="B354" s="137"/>
      <c r="C354" s="137"/>
      <c r="D354" s="137"/>
      <c r="E354" s="137"/>
      <c r="F354" s="122"/>
      <c r="G354" s="123"/>
      <c r="H354" s="124"/>
      <c r="I354" s="124"/>
    </row>
    <row r="355" spans="1:9" s="113" customFormat="1" ht="45" customHeight="1">
      <c r="A355" s="57" t="s">
        <v>56</v>
      </c>
      <c r="B355" s="571" t="s">
        <v>304</v>
      </c>
      <c r="C355" s="571"/>
      <c r="D355" s="571"/>
      <c r="E355" s="571"/>
      <c r="F355" s="73" t="s">
        <v>10</v>
      </c>
      <c r="G355" s="74">
        <v>145</v>
      </c>
      <c r="H355" s="75">
        <v>0</v>
      </c>
      <c r="I355" s="75">
        <f>G355*H355</f>
        <v>0</v>
      </c>
    </row>
    <row r="356" spans="1:9" s="113" customFormat="1" ht="9.9499999999999993" customHeight="1">
      <c r="A356" s="52"/>
      <c r="B356" s="105"/>
      <c r="C356" s="105"/>
      <c r="D356" s="105"/>
      <c r="E356" s="105"/>
      <c r="F356" s="77"/>
      <c r="G356" s="78"/>
      <c r="H356" s="79"/>
      <c r="I356" s="79"/>
    </row>
    <row r="357" spans="1:9" s="113" customFormat="1" ht="108" customHeight="1">
      <c r="A357" s="57" t="s">
        <v>57</v>
      </c>
      <c r="B357" s="571" t="s">
        <v>339</v>
      </c>
      <c r="C357" s="571"/>
      <c r="D357" s="571"/>
      <c r="E357" s="571"/>
      <c r="F357" s="73" t="s">
        <v>10</v>
      </c>
      <c r="G357" s="74">
        <v>145</v>
      </c>
      <c r="H357" s="75">
        <v>0</v>
      </c>
      <c r="I357" s="75">
        <f>G357*H357</f>
        <v>0</v>
      </c>
    </row>
    <row r="358" spans="1:9" s="112" customFormat="1" ht="9.9499999999999993" customHeight="1">
      <c r="A358" s="131"/>
      <c r="B358" s="137"/>
      <c r="C358" s="137"/>
      <c r="D358" s="137"/>
      <c r="E358" s="137"/>
      <c r="F358" s="122"/>
      <c r="G358" s="123"/>
      <c r="H358" s="124"/>
      <c r="I358" s="124"/>
    </row>
    <row r="359" spans="1:9" s="6" customFormat="1" ht="90" customHeight="1">
      <c r="A359" s="87" t="s">
        <v>32</v>
      </c>
      <c r="B359" s="571" t="s">
        <v>652</v>
      </c>
      <c r="C359" s="571"/>
      <c r="D359" s="571"/>
      <c r="E359" s="571"/>
      <c r="F359" s="73" t="s">
        <v>10</v>
      </c>
      <c r="G359" s="74">
        <v>145</v>
      </c>
      <c r="H359" s="75">
        <v>0</v>
      </c>
      <c r="I359" s="75">
        <f>G359*H359</f>
        <v>0</v>
      </c>
    </row>
    <row r="360" spans="1:9" s="6" customFormat="1" ht="9.9499999999999993" customHeight="1">
      <c r="A360" s="87"/>
      <c r="B360" s="103"/>
      <c r="C360" s="103"/>
      <c r="D360" s="103"/>
      <c r="E360" s="103"/>
      <c r="F360" s="77"/>
      <c r="G360" s="78"/>
      <c r="H360" s="79"/>
      <c r="I360" s="79"/>
    </row>
    <row r="361" spans="1:9" s="113" customFormat="1" ht="60" customHeight="1">
      <c r="A361" s="57" t="s">
        <v>33</v>
      </c>
      <c r="B361" s="571" t="s">
        <v>305</v>
      </c>
      <c r="C361" s="571"/>
      <c r="D361" s="571"/>
      <c r="E361" s="571"/>
      <c r="F361" s="73" t="s">
        <v>11</v>
      </c>
      <c r="G361" s="74">
        <v>16</v>
      </c>
      <c r="H361" s="75">
        <v>0</v>
      </c>
      <c r="I361" s="75">
        <f>G361*H361</f>
        <v>0</v>
      </c>
    </row>
    <row r="362" spans="1:9" s="6" customFormat="1" ht="9.9499999999999993" customHeight="1">
      <c r="A362" s="87"/>
      <c r="B362" s="103"/>
      <c r="C362" s="103"/>
      <c r="D362" s="103"/>
      <c r="E362" s="103"/>
      <c r="F362" s="77"/>
      <c r="G362" s="78"/>
      <c r="H362" s="79"/>
      <c r="I362" s="79"/>
    </row>
    <row r="363" spans="1:9" s="113" customFormat="1" ht="60" customHeight="1">
      <c r="A363" s="57" t="s">
        <v>58</v>
      </c>
      <c r="B363" s="571" t="s">
        <v>340</v>
      </c>
      <c r="C363" s="571"/>
      <c r="D363" s="571"/>
      <c r="E363" s="571"/>
      <c r="F363" s="73" t="s">
        <v>10</v>
      </c>
      <c r="G363" s="74">
        <v>12</v>
      </c>
      <c r="H363" s="75">
        <v>0</v>
      </c>
      <c r="I363" s="75">
        <f>G363*H363</f>
        <v>0</v>
      </c>
    </row>
    <row r="364" spans="1:9" s="113" customFormat="1" ht="9.9499999999999993" customHeight="1">
      <c r="A364" s="57"/>
      <c r="B364" s="103"/>
      <c r="C364" s="103"/>
      <c r="D364" s="103"/>
      <c r="E364" s="103"/>
      <c r="F364" s="77"/>
      <c r="G364" s="78"/>
      <c r="H364" s="79"/>
      <c r="I364" s="79"/>
    </row>
    <row r="365" spans="1:9" s="113" customFormat="1" ht="90" customHeight="1">
      <c r="A365" s="57" t="s">
        <v>59</v>
      </c>
      <c r="B365" s="571" t="s">
        <v>653</v>
      </c>
      <c r="C365" s="571"/>
      <c r="D365" s="571"/>
      <c r="E365" s="571"/>
      <c r="F365" s="73" t="s">
        <v>10</v>
      </c>
      <c r="G365" s="74">
        <v>12</v>
      </c>
      <c r="H365" s="75">
        <v>0</v>
      </c>
      <c r="I365" s="75">
        <f>G365*H365</f>
        <v>0</v>
      </c>
    </row>
    <row r="366" spans="1:9" s="132" customFormat="1" ht="9.9499999999999993" customHeight="1">
      <c r="A366" s="126"/>
      <c r="B366" s="133"/>
      <c r="C366" s="133"/>
      <c r="D366" s="133"/>
      <c r="E366" s="133"/>
      <c r="F366" s="134"/>
      <c r="G366" s="135"/>
      <c r="H366" s="136"/>
      <c r="I366" s="124"/>
    </row>
    <row r="367" spans="1:9" s="158" customFormat="1" ht="90" customHeight="1">
      <c r="A367" s="90" t="s">
        <v>60</v>
      </c>
      <c r="B367" s="598" t="s">
        <v>341</v>
      </c>
      <c r="C367" s="598"/>
      <c r="D367" s="598"/>
      <c r="E367" s="598"/>
      <c r="F367" s="73" t="s">
        <v>11</v>
      </c>
      <c r="G367" s="88">
        <v>20</v>
      </c>
      <c r="H367" s="89">
        <v>0</v>
      </c>
      <c r="I367" s="89">
        <f>G367*H367</f>
        <v>0</v>
      </c>
    </row>
    <row r="368" spans="1:9" s="151" customFormat="1" ht="9.9499999999999993" customHeight="1">
      <c r="A368" s="150"/>
      <c r="B368" s="152"/>
      <c r="C368" s="152"/>
      <c r="D368" s="152"/>
      <c r="E368" s="152"/>
      <c r="F368" s="122"/>
      <c r="G368" s="153"/>
      <c r="H368" s="154"/>
      <c r="I368" s="154"/>
    </row>
    <row r="369" spans="1:9" s="158" customFormat="1" ht="75" customHeight="1">
      <c r="A369" s="90" t="s">
        <v>105</v>
      </c>
      <c r="B369" s="598" t="s">
        <v>91</v>
      </c>
      <c r="C369" s="598"/>
      <c r="D369" s="598"/>
      <c r="E369" s="598"/>
      <c r="F369" s="73" t="s">
        <v>11</v>
      </c>
      <c r="G369" s="88">
        <v>38</v>
      </c>
      <c r="H369" s="89">
        <v>0</v>
      </c>
      <c r="I369" s="89">
        <f>G369*H369</f>
        <v>0</v>
      </c>
    </row>
    <row r="370" spans="1:9" s="158" customFormat="1" ht="9.9499999999999993" customHeight="1">
      <c r="A370" s="90"/>
      <c r="B370" s="175"/>
      <c r="C370" s="175"/>
      <c r="D370" s="175"/>
      <c r="E370" s="175"/>
      <c r="F370" s="77"/>
      <c r="G370" s="160"/>
      <c r="H370" s="161"/>
      <c r="I370" s="161"/>
    </row>
    <row r="371" spans="1:9" s="158" customFormat="1" ht="75" customHeight="1">
      <c r="A371" s="90" t="s">
        <v>322</v>
      </c>
      <c r="B371" s="598" t="s">
        <v>323</v>
      </c>
      <c r="C371" s="598"/>
      <c r="D371" s="598"/>
      <c r="E371" s="598"/>
      <c r="F371" s="73" t="s">
        <v>11</v>
      </c>
      <c r="G371" s="88">
        <v>27</v>
      </c>
      <c r="H371" s="89">
        <v>0</v>
      </c>
      <c r="I371" s="89">
        <f>G371*H371</f>
        <v>0</v>
      </c>
    </row>
    <row r="372" spans="1:9" s="158" customFormat="1" ht="9.9499999999999993" customHeight="1">
      <c r="A372" s="90"/>
      <c r="B372" s="175"/>
      <c r="C372" s="175"/>
      <c r="D372" s="175"/>
      <c r="E372" s="175"/>
      <c r="F372" s="77"/>
      <c r="G372" s="160"/>
      <c r="H372" s="161"/>
      <c r="I372" s="161"/>
    </row>
    <row r="373" spans="1:9" s="158" customFormat="1" ht="75" customHeight="1">
      <c r="A373" s="90" t="s">
        <v>324</v>
      </c>
      <c r="B373" s="598" t="s">
        <v>325</v>
      </c>
      <c r="C373" s="598"/>
      <c r="D373" s="598"/>
      <c r="E373" s="598"/>
      <c r="F373" s="73" t="s">
        <v>11</v>
      </c>
      <c r="G373" s="88">
        <v>4.5</v>
      </c>
      <c r="H373" s="89">
        <v>0</v>
      </c>
      <c r="I373" s="89">
        <f>G373*H373</f>
        <v>0</v>
      </c>
    </row>
    <row r="374" spans="1:9" s="158" customFormat="1" ht="9.9499999999999993" customHeight="1">
      <c r="A374" s="90"/>
      <c r="B374" s="175"/>
      <c r="C374" s="175"/>
      <c r="D374" s="175"/>
      <c r="E374" s="175"/>
      <c r="F374" s="77"/>
      <c r="G374" s="160"/>
      <c r="H374" s="161"/>
      <c r="I374" s="161"/>
    </row>
    <row r="375" spans="1:9" s="158" customFormat="1" ht="75" customHeight="1">
      <c r="A375" s="90" t="s">
        <v>326</v>
      </c>
      <c r="B375" s="598" t="s">
        <v>327</v>
      </c>
      <c r="C375" s="598"/>
      <c r="D375" s="598"/>
      <c r="E375" s="598"/>
      <c r="F375" s="73" t="s">
        <v>11</v>
      </c>
      <c r="G375" s="88">
        <v>53</v>
      </c>
      <c r="H375" s="89">
        <v>0</v>
      </c>
      <c r="I375" s="89">
        <f>G375*H375</f>
        <v>0</v>
      </c>
    </row>
    <row r="376" spans="1:9" s="158" customFormat="1" ht="9.9499999999999993" customHeight="1">
      <c r="A376" s="90"/>
      <c r="B376" s="175"/>
      <c r="C376" s="175"/>
      <c r="D376" s="175"/>
      <c r="E376" s="175"/>
      <c r="F376" s="77"/>
      <c r="G376" s="160"/>
      <c r="H376" s="161"/>
      <c r="I376" s="161"/>
    </row>
    <row r="377" spans="1:9" s="158" customFormat="1" ht="9.9499999999999993" customHeight="1">
      <c r="A377" s="90"/>
      <c r="B377" s="176"/>
      <c r="C377" s="176"/>
      <c r="D377" s="176"/>
      <c r="E377" s="176"/>
      <c r="F377" s="77"/>
      <c r="G377" s="160"/>
      <c r="H377" s="161"/>
      <c r="I377" s="161"/>
    </row>
    <row r="378" spans="1:9" s="31" customFormat="1" ht="33.75" customHeight="1">
      <c r="A378" s="57" t="s">
        <v>330</v>
      </c>
      <c r="B378" s="571" t="s">
        <v>342</v>
      </c>
      <c r="C378" s="571"/>
      <c r="D378" s="571"/>
      <c r="E378" s="571"/>
      <c r="F378" s="73"/>
      <c r="G378" s="74"/>
      <c r="H378" s="75"/>
      <c r="I378" s="75"/>
    </row>
    <row r="379" spans="1:9" s="31" customFormat="1" ht="6" customHeight="1">
      <c r="A379" s="57"/>
      <c r="B379" s="599"/>
      <c r="C379" s="599"/>
      <c r="D379" s="599"/>
      <c r="E379" s="599"/>
      <c r="F379" s="77"/>
      <c r="G379" s="78"/>
      <c r="H379" s="79"/>
      <c r="I379" s="79"/>
    </row>
    <row r="380" spans="1:9" s="31" customFormat="1" ht="18" customHeight="1">
      <c r="A380" s="57"/>
      <c r="B380" s="569" t="s">
        <v>343</v>
      </c>
      <c r="C380" s="569"/>
      <c r="D380" s="569"/>
      <c r="E380" s="569"/>
      <c r="F380" s="77"/>
      <c r="G380" s="78"/>
      <c r="H380" s="79"/>
      <c r="I380" s="79"/>
    </row>
    <row r="381" spans="1:9" s="31" customFormat="1" ht="15" customHeight="1">
      <c r="A381" s="57"/>
      <c r="B381" s="569" t="s">
        <v>344</v>
      </c>
      <c r="C381" s="569"/>
      <c r="D381" s="569"/>
      <c r="E381" s="569"/>
      <c r="F381" s="77"/>
      <c r="G381" s="78"/>
      <c r="H381" s="79"/>
      <c r="I381" s="79"/>
    </row>
    <row r="382" spans="1:9" s="31" customFormat="1" ht="35.25" customHeight="1">
      <c r="A382" s="57"/>
      <c r="B382" s="569" t="s">
        <v>345</v>
      </c>
      <c r="C382" s="569"/>
      <c r="D382" s="569"/>
      <c r="E382" s="569"/>
      <c r="F382" s="77"/>
      <c r="G382" s="78"/>
      <c r="H382" s="79"/>
      <c r="I382" s="79"/>
    </row>
    <row r="383" spans="1:9" s="31" customFormat="1" ht="15.75" customHeight="1">
      <c r="A383" s="57"/>
      <c r="B383" s="569" t="s">
        <v>650</v>
      </c>
      <c r="C383" s="569"/>
      <c r="D383" s="569"/>
      <c r="E383" s="569"/>
      <c r="F383" s="77"/>
      <c r="G383" s="78"/>
      <c r="H383" s="79"/>
      <c r="I383" s="79"/>
    </row>
    <row r="384" spans="1:9" s="31" customFormat="1" ht="33.75" customHeight="1">
      <c r="A384" s="57"/>
      <c r="B384" s="569" t="s">
        <v>651</v>
      </c>
      <c r="C384" s="569"/>
      <c r="D384" s="569"/>
      <c r="E384" s="569"/>
      <c r="F384" s="77"/>
      <c r="G384" s="78"/>
      <c r="H384" s="79"/>
      <c r="I384" s="79"/>
    </row>
    <row r="385" spans="1:9" s="31" customFormat="1" ht="15.75" customHeight="1">
      <c r="A385" s="57"/>
      <c r="B385" s="569" t="s">
        <v>346</v>
      </c>
      <c r="C385" s="569"/>
      <c r="D385" s="569"/>
      <c r="E385" s="569"/>
      <c r="F385" s="77"/>
      <c r="G385" s="78"/>
      <c r="H385" s="79"/>
      <c r="I385" s="79"/>
    </row>
    <row r="386" spans="1:9" s="31" customFormat="1" ht="33" customHeight="1">
      <c r="A386" s="57"/>
      <c r="B386" s="569" t="s">
        <v>347</v>
      </c>
      <c r="C386" s="569"/>
      <c r="D386" s="569"/>
      <c r="E386" s="569"/>
      <c r="F386" s="73" t="s">
        <v>43</v>
      </c>
      <c r="G386" s="74">
        <v>172</v>
      </c>
      <c r="H386" s="75">
        <v>0</v>
      </c>
      <c r="I386" s="75">
        <f>G386*H386</f>
        <v>0</v>
      </c>
    </row>
    <row r="387" spans="1:9" s="125" customFormat="1" ht="15.75" customHeight="1" thickBot="1">
      <c r="A387" s="140"/>
      <c r="B387" s="149"/>
      <c r="C387" s="149"/>
      <c r="D387" s="149"/>
      <c r="E387" s="149"/>
      <c r="F387" s="134"/>
      <c r="G387" s="135"/>
      <c r="H387" s="86" t="s">
        <v>8</v>
      </c>
      <c r="I387" s="561">
        <f>SUM(I337:I386)</f>
        <v>0</v>
      </c>
    </row>
    <row r="388" spans="1:9" s="125" customFormat="1" ht="15.75" customHeight="1" thickTop="1">
      <c r="A388" s="140"/>
      <c r="B388" s="149"/>
      <c r="C388" s="149"/>
      <c r="D388" s="149"/>
      <c r="E388" s="149"/>
      <c r="F388" s="134"/>
      <c r="G388" s="135"/>
      <c r="H388" s="107"/>
      <c r="I388" s="79"/>
    </row>
    <row r="389" spans="1:9" s="104" customFormat="1" ht="15" customHeight="1">
      <c r="A389" s="97"/>
      <c r="B389" s="98" t="s">
        <v>7</v>
      </c>
      <c r="C389" s="97"/>
      <c r="D389" s="97"/>
      <c r="E389" s="97"/>
      <c r="F389" s="99"/>
      <c r="G389" s="562"/>
      <c r="H389" s="548"/>
      <c r="I389" s="548"/>
    </row>
    <row r="390" spans="1:9" s="104" customFormat="1" ht="9.9499999999999993" customHeight="1">
      <c r="A390" s="97"/>
      <c r="B390" s="98"/>
      <c r="C390" s="97"/>
      <c r="D390" s="97"/>
      <c r="E390" s="97"/>
      <c r="F390" s="99"/>
      <c r="G390" s="562"/>
      <c r="H390" s="548"/>
      <c r="I390" s="548"/>
    </row>
    <row r="391" spans="1:9" s="83" customFormat="1" ht="171.75" customHeight="1">
      <c r="A391" s="57" t="s">
        <v>15</v>
      </c>
      <c r="B391" s="571" t="s">
        <v>644</v>
      </c>
      <c r="C391" s="571"/>
      <c r="D391" s="571"/>
      <c r="E391" s="571"/>
      <c r="F391" s="73" t="s">
        <v>9</v>
      </c>
      <c r="G391" s="74">
        <v>1</v>
      </c>
      <c r="H391" s="75">
        <v>0</v>
      </c>
      <c r="I391" s="75">
        <f>G391*H391</f>
        <v>0</v>
      </c>
    </row>
    <row r="392" spans="1:9" s="83" customFormat="1" ht="9.9499999999999993" customHeight="1">
      <c r="A392" s="57"/>
      <c r="B392" s="103"/>
      <c r="C392" s="103"/>
      <c r="D392" s="103"/>
      <c r="E392" s="103"/>
      <c r="F392" s="77"/>
      <c r="G392" s="78"/>
      <c r="H392" s="79"/>
      <c r="I392" s="79"/>
    </row>
    <row r="393" spans="1:9" s="83" customFormat="1" ht="163.5" customHeight="1">
      <c r="A393" s="57" t="s">
        <v>65</v>
      </c>
      <c r="B393" s="571" t="s">
        <v>619</v>
      </c>
      <c r="C393" s="571"/>
      <c r="D393" s="571"/>
      <c r="E393" s="571"/>
      <c r="F393" s="73" t="s">
        <v>9</v>
      </c>
      <c r="G393" s="74">
        <v>1</v>
      </c>
      <c r="H393" s="75">
        <v>0</v>
      </c>
      <c r="I393" s="75">
        <f>G393*H393</f>
        <v>0</v>
      </c>
    </row>
    <row r="394" spans="1:9" s="83" customFormat="1" ht="9.9499999999999993" customHeight="1">
      <c r="A394" s="57"/>
      <c r="B394" s="103"/>
      <c r="C394" s="103"/>
      <c r="D394" s="103"/>
      <c r="E394" s="103"/>
      <c r="F394" s="77"/>
      <c r="G394" s="78"/>
      <c r="H394" s="79"/>
      <c r="I394" s="79"/>
    </row>
    <row r="395" spans="1:9" s="83" customFormat="1" ht="165" customHeight="1">
      <c r="A395" s="57" t="s">
        <v>66</v>
      </c>
      <c r="B395" s="571" t="s">
        <v>647</v>
      </c>
      <c r="C395" s="571"/>
      <c r="D395" s="571"/>
      <c r="E395" s="571"/>
      <c r="F395" s="73" t="s">
        <v>9</v>
      </c>
      <c r="G395" s="74">
        <v>1</v>
      </c>
      <c r="H395" s="75">
        <v>0</v>
      </c>
      <c r="I395" s="75">
        <f>G395*H395</f>
        <v>0</v>
      </c>
    </row>
    <row r="396" spans="1:9" s="83" customFormat="1" ht="9.9499999999999993" customHeight="1">
      <c r="A396" s="57"/>
      <c r="B396" s="103"/>
      <c r="C396" s="103"/>
      <c r="D396" s="103"/>
      <c r="E396" s="103"/>
      <c r="F396" s="77"/>
      <c r="G396" s="78"/>
      <c r="H396" s="79"/>
      <c r="I396" s="79"/>
    </row>
    <row r="397" spans="1:9" s="83" customFormat="1" ht="243" customHeight="1">
      <c r="A397" s="57" t="s">
        <v>67</v>
      </c>
      <c r="B397" s="571" t="s">
        <v>622</v>
      </c>
      <c r="C397" s="571"/>
      <c r="D397" s="571"/>
      <c r="E397" s="571"/>
      <c r="F397" s="73" t="s">
        <v>9</v>
      </c>
      <c r="G397" s="74">
        <v>3</v>
      </c>
      <c r="H397" s="75">
        <v>0</v>
      </c>
      <c r="I397" s="75">
        <f>G397*H397</f>
        <v>0</v>
      </c>
    </row>
    <row r="398" spans="1:9" s="83" customFormat="1" ht="22.5" customHeight="1">
      <c r="A398" s="57"/>
      <c r="B398" s="103"/>
      <c r="C398" s="103"/>
      <c r="D398" s="103"/>
      <c r="E398" s="103"/>
      <c r="F398" s="77"/>
      <c r="G398" s="78"/>
      <c r="H398" s="79"/>
      <c r="I398" s="79"/>
    </row>
    <row r="399" spans="1:9" s="83" customFormat="1" ht="256.5" customHeight="1">
      <c r="A399" s="57" t="s">
        <v>646</v>
      </c>
      <c r="B399" s="571" t="s">
        <v>645</v>
      </c>
      <c r="C399" s="571"/>
      <c r="D399" s="571"/>
      <c r="E399" s="571"/>
      <c r="F399" s="73" t="s">
        <v>9</v>
      </c>
      <c r="G399" s="74">
        <v>1</v>
      </c>
      <c r="H399" s="75">
        <v>0</v>
      </c>
      <c r="I399" s="75">
        <f>G399*H399</f>
        <v>0</v>
      </c>
    </row>
    <row r="400" spans="1:9" s="83" customFormat="1" ht="20.25" customHeight="1">
      <c r="A400" s="57"/>
      <c r="B400" s="103"/>
      <c r="C400" s="103"/>
      <c r="D400" s="103"/>
      <c r="E400" s="103"/>
      <c r="F400" s="77"/>
      <c r="G400" s="78"/>
      <c r="H400" s="79"/>
      <c r="I400" s="79"/>
    </row>
    <row r="401" spans="1:9" s="83" customFormat="1" ht="300" customHeight="1">
      <c r="A401" s="57" t="s">
        <v>68</v>
      </c>
      <c r="B401" s="571" t="s">
        <v>621</v>
      </c>
      <c r="C401" s="571"/>
      <c r="D401" s="571"/>
      <c r="E401" s="571"/>
      <c r="F401" s="73" t="s">
        <v>9</v>
      </c>
      <c r="G401" s="74">
        <v>4</v>
      </c>
      <c r="H401" s="75">
        <v>0</v>
      </c>
      <c r="I401" s="75">
        <f>G401*H401</f>
        <v>0</v>
      </c>
    </row>
    <row r="402" spans="1:9" s="83" customFormat="1" ht="9.9499999999999993" customHeight="1">
      <c r="A402" s="57"/>
      <c r="B402" s="103"/>
      <c r="C402" s="103"/>
      <c r="D402" s="103"/>
      <c r="E402" s="103"/>
      <c r="F402" s="77"/>
      <c r="G402" s="78"/>
      <c r="H402" s="79"/>
      <c r="I402" s="79"/>
    </row>
    <row r="403" spans="1:9" s="83" customFormat="1" ht="243" customHeight="1">
      <c r="A403" s="57" t="s">
        <v>69</v>
      </c>
      <c r="B403" s="571" t="s">
        <v>620</v>
      </c>
      <c r="C403" s="571"/>
      <c r="D403" s="571"/>
      <c r="E403" s="571"/>
      <c r="F403" s="73" t="s">
        <v>9</v>
      </c>
      <c r="G403" s="74">
        <v>1</v>
      </c>
      <c r="H403" s="75">
        <v>0</v>
      </c>
      <c r="I403" s="75">
        <f>G403*H403</f>
        <v>0</v>
      </c>
    </row>
    <row r="404" spans="1:9" s="83" customFormat="1" ht="9.9499999999999993" customHeight="1">
      <c r="A404" s="57"/>
      <c r="B404" s="103"/>
      <c r="C404" s="103"/>
      <c r="D404" s="103"/>
      <c r="E404" s="103"/>
      <c r="F404" s="77"/>
      <c r="G404" s="78"/>
      <c r="H404" s="79"/>
      <c r="I404" s="79"/>
    </row>
    <row r="405" spans="1:9" s="83" customFormat="1" ht="181.5" customHeight="1">
      <c r="A405" s="57" t="s">
        <v>70</v>
      </c>
      <c r="B405" s="571" t="s">
        <v>615</v>
      </c>
      <c r="C405" s="571"/>
      <c r="D405" s="571"/>
      <c r="E405" s="571"/>
      <c r="F405" s="73" t="s">
        <v>9</v>
      </c>
      <c r="G405" s="74">
        <v>3</v>
      </c>
      <c r="H405" s="75">
        <v>0</v>
      </c>
      <c r="I405" s="75">
        <f>G405*H405</f>
        <v>0</v>
      </c>
    </row>
    <row r="406" spans="1:9" s="83" customFormat="1" ht="9.75" customHeight="1">
      <c r="A406" s="57"/>
      <c r="B406" s="103"/>
      <c r="C406" s="103"/>
      <c r="D406" s="103"/>
      <c r="E406" s="103"/>
      <c r="F406" s="77"/>
      <c r="G406" s="78"/>
      <c r="H406" s="79"/>
      <c r="I406" s="79"/>
    </row>
    <row r="407" spans="1:9" s="83" customFormat="1" ht="192" customHeight="1">
      <c r="A407" s="57" t="s">
        <v>71</v>
      </c>
      <c r="B407" s="571" t="s">
        <v>648</v>
      </c>
      <c r="C407" s="571"/>
      <c r="D407" s="571"/>
      <c r="E407" s="571"/>
      <c r="F407" s="73" t="s">
        <v>9</v>
      </c>
      <c r="G407" s="74">
        <v>11</v>
      </c>
      <c r="H407" s="75">
        <v>0</v>
      </c>
      <c r="I407" s="75">
        <f>G407*H407</f>
        <v>0</v>
      </c>
    </row>
    <row r="408" spans="1:9" s="25" customFormat="1" ht="9.9499999999999993" customHeight="1">
      <c r="A408" s="51"/>
      <c r="B408" s="106"/>
      <c r="C408" s="106"/>
      <c r="D408" s="106"/>
      <c r="E408" s="106"/>
      <c r="F408" s="62"/>
      <c r="G408" s="67"/>
      <c r="H408" s="48"/>
      <c r="I408" s="47"/>
    </row>
    <row r="409" spans="1:9" s="83" customFormat="1" ht="185.25" customHeight="1">
      <c r="A409" s="57" t="s">
        <v>72</v>
      </c>
      <c r="B409" s="571" t="s">
        <v>616</v>
      </c>
      <c r="C409" s="571"/>
      <c r="D409" s="571"/>
      <c r="E409" s="571"/>
      <c r="F409" s="73" t="s">
        <v>9</v>
      </c>
      <c r="G409" s="74">
        <v>5</v>
      </c>
      <c r="H409" s="75">
        <v>0</v>
      </c>
      <c r="I409" s="75">
        <f>G409*H409</f>
        <v>0</v>
      </c>
    </row>
    <row r="410" spans="1:9" s="83" customFormat="1" ht="9.9499999999999993" customHeight="1">
      <c r="A410" s="57"/>
      <c r="B410" s="103"/>
      <c r="C410" s="103"/>
      <c r="D410" s="103"/>
      <c r="E410" s="103"/>
      <c r="F410" s="77"/>
      <c r="G410" s="78"/>
      <c r="H410" s="79"/>
      <c r="I410" s="79"/>
    </row>
    <row r="411" spans="1:9" s="83" customFormat="1" ht="179.25" customHeight="1">
      <c r="A411" s="57" t="s">
        <v>73</v>
      </c>
      <c r="B411" s="571" t="s">
        <v>617</v>
      </c>
      <c r="C411" s="571"/>
      <c r="D411" s="571"/>
      <c r="E411" s="571"/>
      <c r="F411" s="73" t="s">
        <v>9</v>
      </c>
      <c r="G411" s="74">
        <v>1</v>
      </c>
      <c r="H411" s="75">
        <v>0</v>
      </c>
      <c r="I411" s="75">
        <f>G411*H411</f>
        <v>0</v>
      </c>
    </row>
    <row r="412" spans="1:9" s="83" customFormat="1" ht="9.9499999999999993" customHeight="1">
      <c r="A412" s="57"/>
      <c r="B412" s="103"/>
      <c r="C412" s="103"/>
      <c r="D412" s="103"/>
      <c r="E412" s="103"/>
      <c r="F412" s="77"/>
      <c r="G412" s="78"/>
      <c r="H412" s="79"/>
      <c r="I412" s="79"/>
    </row>
    <row r="413" spans="1:9" s="83" customFormat="1" ht="183.75" customHeight="1">
      <c r="A413" s="57" t="s">
        <v>106</v>
      </c>
      <c r="B413" s="571" t="s">
        <v>618</v>
      </c>
      <c r="C413" s="571"/>
      <c r="D413" s="571"/>
      <c r="E413" s="571"/>
      <c r="F413" s="73" t="s">
        <v>9</v>
      </c>
      <c r="G413" s="74">
        <v>1</v>
      </c>
      <c r="H413" s="75">
        <v>0</v>
      </c>
      <c r="I413" s="75">
        <f>G413*H413</f>
        <v>0</v>
      </c>
    </row>
    <row r="414" spans="1:9" s="24" customFormat="1" ht="9.9499999999999993" customHeight="1">
      <c r="A414" s="51"/>
      <c r="B414" s="106"/>
      <c r="C414" s="106"/>
      <c r="D414" s="106"/>
      <c r="E414" s="106"/>
      <c r="F414" s="62"/>
      <c r="G414" s="67"/>
      <c r="H414" s="48"/>
      <c r="I414" s="47"/>
    </row>
    <row r="415" spans="1:9" s="83" customFormat="1" ht="45" customHeight="1">
      <c r="A415" s="57" t="s">
        <v>107</v>
      </c>
      <c r="B415" s="576" t="s">
        <v>306</v>
      </c>
      <c r="C415" s="576"/>
      <c r="D415" s="576"/>
      <c r="E415" s="576"/>
      <c r="F415" s="77"/>
      <c r="G415" s="78"/>
      <c r="H415" s="79"/>
      <c r="I415" s="79"/>
    </row>
    <row r="416" spans="1:9" s="83" customFormat="1" ht="15" customHeight="1">
      <c r="A416" s="57"/>
      <c r="B416" s="570" t="s">
        <v>141</v>
      </c>
      <c r="C416" s="570"/>
      <c r="D416" s="570"/>
      <c r="E416" s="570"/>
      <c r="F416" s="73" t="s">
        <v>9</v>
      </c>
      <c r="G416" s="74">
        <v>1</v>
      </c>
      <c r="H416" s="75">
        <v>0</v>
      </c>
      <c r="I416" s="75">
        <f>G416*H416</f>
        <v>0</v>
      </c>
    </row>
    <row r="417" spans="1:9" s="83" customFormat="1" ht="15" customHeight="1">
      <c r="A417" s="57"/>
      <c r="B417" s="570" t="s">
        <v>308</v>
      </c>
      <c r="C417" s="570"/>
      <c r="D417" s="570"/>
      <c r="E417" s="570"/>
      <c r="F417" s="73" t="s">
        <v>9</v>
      </c>
      <c r="G417" s="74">
        <v>3</v>
      </c>
      <c r="H417" s="75">
        <v>0</v>
      </c>
      <c r="I417" s="75">
        <f>G417*H417</f>
        <v>0</v>
      </c>
    </row>
    <row r="418" spans="1:9" s="83" customFormat="1" ht="15" customHeight="1">
      <c r="A418" s="57"/>
      <c r="B418" s="570" t="s">
        <v>131</v>
      </c>
      <c r="C418" s="570"/>
      <c r="D418" s="570"/>
      <c r="E418" s="570"/>
      <c r="F418" s="73" t="s">
        <v>9</v>
      </c>
      <c r="G418" s="74">
        <v>11</v>
      </c>
      <c r="H418" s="75">
        <v>0</v>
      </c>
      <c r="I418" s="75">
        <f>G418*H418</f>
        <v>0</v>
      </c>
    </row>
    <row r="419" spans="1:9" s="83" customFormat="1" ht="9.9499999999999993" customHeight="1">
      <c r="A419" s="57"/>
      <c r="B419" s="105"/>
      <c r="C419" s="105"/>
      <c r="D419" s="105"/>
      <c r="E419" s="105"/>
      <c r="F419" s="77"/>
      <c r="G419" s="78"/>
      <c r="H419" s="79"/>
      <c r="I419" s="79"/>
    </row>
    <row r="420" spans="1:9" s="83" customFormat="1" ht="45" customHeight="1">
      <c r="A420" s="57" t="s">
        <v>109</v>
      </c>
      <c r="B420" s="576" t="s">
        <v>309</v>
      </c>
      <c r="C420" s="576"/>
      <c r="D420" s="576"/>
      <c r="E420" s="576"/>
      <c r="F420" s="77"/>
      <c r="G420" s="78"/>
      <c r="H420" s="79"/>
      <c r="I420" s="79"/>
    </row>
    <row r="421" spans="1:9" s="83" customFormat="1" ht="15" customHeight="1">
      <c r="A421" s="57"/>
      <c r="B421" s="570" t="s">
        <v>141</v>
      </c>
      <c r="C421" s="570"/>
      <c r="D421" s="570"/>
      <c r="E421" s="570"/>
      <c r="F421" s="73" t="s">
        <v>9</v>
      </c>
      <c r="G421" s="74">
        <v>1</v>
      </c>
      <c r="H421" s="75">
        <v>0</v>
      </c>
      <c r="I421" s="75">
        <f>G421*H421</f>
        <v>0</v>
      </c>
    </row>
    <row r="422" spans="1:9" s="83" customFormat="1" ht="15" customHeight="1">
      <c r="A422" s="57"/>
      <c r="B422" s="570" t="s">
        <v>308</v>
      </c>
      <c r="C422" s="570"/>
      <c r="D422" s="570"/>
      <c r="E422" s="570"/>
      <c r="F422" s="73" t="s">
        <v>9</v>
      </c>
      <c r="G422" s="74">
        <v>3</v>
      </c>
      <c r="H422" s="75">
        <v>0</v>
      </c>
      <c r="I422" s="75">
        <f>G422*H422</f>
        <v>0</v>
      </c>
    </row>
    <row r="423" spans="1:9" s="83" customFormat="1" ht="15" customHeight="1">
      <c r="A423" s="57"/>
      <c r="B423" s="570" t="s">
        <v>131</v>
      </c>
      <c r="C423" s="570"/>
      <c r="D423" s="570"/>
      <c r="E423" s="570"/>
      <c r="F423" s="73" t="s">
        <v>9</v>
      </c>
      <c r="G423" s="74">
        <v>11</v>
      </c>
      <c r="H423" s="75">
        <v>0</v>
      </c>
      <c r="I423" s="75">
        <f>G423*H423</f>
        <v>0</v>
      </c>
    </row>
    <row r="424" spans="1:9" s="83" customFormat="1" ht="15" customHeight="1">
      <c r="A424" s="57"/>
      <c r="B424" s="105"/>
      <c r="C424" s="105"/>
      <c r="D424" s="105"/>
      <c r="E424" s="105"/>
      <c r="F424" s="77"/>
      <c r="G424" s="78"/>
      <c r="H424" s="79"/>
      <c r="I424" s="79"/>
    </row>
    <row r="425" spans="1:9" s="83" customFormat="1" ht="48.75" customHeight="1">
      <c r="A425" s="57" t="s">
        <v>348</v>
      </c>
      <c r="B425" s="571" t="s">
        <v>649</v>
      </c>
      <c r="C425" s="571"/>
      <c r="D425" s="571"/>
      <c r="E425" s="571"/>
      <c r="F425" s="73" t="s">
        <v>9</v>
      </c>
      <c r="G425" s="74">
        <v>6</v>
      </c>
      <c r="H425" s="75">
        <v>0</v>
      </c>
      <c r="I425" s="75">
        <f>G425*H425</f>
        <v>0</v>
      </c>
    </row>
    <row r="426" spans="1:9" s="25" customFormat="1" ht="15" customHeight="1" thickBot="1">
      <c r="A426" s="63"/>
      <c r="B426" s="66"/>
      <c r="C426" s="66"/>
      <c r="D426" s="66"/>
      <c r="E426" s="66"/>
      <c r="F426" s="62"/>
      <c r="G426" s="67"/>
      <c r="H426" s="86" t="s">
        <v>8</v>
      </c>
      <c r="I426" s="561">
        <f>SUM(I391:I425)</f>
        <v>0</v>
      </c>
    </row>
    <row r="427" spans="1:9" s="25" customFormat="1" ht="15" customHeight="1" thickTop="1">
      <c r="A427" s="51"/>
      <c r="B427" s="68"/>
      <c r="C427" s="68"/>
      <c r="D427" s="68"/>
      <c r="E427" s="68"/>
      <c r="F427" s="69"/>
      <c r="G427" s="567"/>
      <c r="H427" s="49"/>
      <c r="I427" s="47"/>
    </row>
    <row r="428" spans="1:9" s="104" customFormat="1" ht="15" customHeight="1">
      <c r="A428" s="97"/>
      <c r="B428" s="98" t="s">
        <v>118</v>
      </c>
      <c r="C428" s="97"/>
      <c r="D428" s="97"/>
      <c r="E428" s="97"/>
      <c r="F428" s="99"/>
      <c r="G428" s="562"/>
      <c r="H428" s="548"/>
      <c r="I428" s="548"/>
    </row>
    <row r="429" spans="1:9" s="125" customFormat="1" ht="9.9499999999999993" customHeight="1">
      <c r="A429" s="126"/>
      <c r="B429" s="127"/>
      <c r="C429" s="127"/>
      <c r="D429" s="127"/>
      <c r="E429" s="127"/>
      <c r="F429" s="128"/>
      <c r="G429" s="129"/>
      <c r="H429" s="148"/>
      <c r="I429" s="148"/>
    </row>
    <row r="430" spans="1:9" s="163" customFormat="1" ht="30" customHeight="1">
      <c r="A430" s="90" t="s">
        <v>74</v>
      </c>
      <c r="B430" s="572" t="s">
        <v>110</v>
      </c>
      <c r="C430" s="572"/>
      <c r="D430" s="572"/>
      <c r="E430" s="572"/>
      <c r="F430" s="162"/>
      <c r="G430" s="160"/>
      <c r="H430" s="161"/>
      <c r="I430" s="161"/>
    </row>
    <row r="431" spans="1:9" s="2" customFormat="1" ht="15" customHeight="1">
      <c r="A431" s="57"/>
      <c r="B431" s="576" t="s">
        <v>310</v>
      </c>
      <c r="C431" s="576"/>
      <c r="D431" s="576"/>
      <c r="E431" s="576"/>
      <c r="F431" s="77"/>
      <c r="G431" s="78"/>
      <c r="H431" s="79"/>
      <c r="I431" s="79"/>
    </row>
    <row r="432" spans="1:9" s="2" customFormat="1" ht="15" customHeight="1">
      <c r="A432" s="57"/>
      <c r="B432" s="569" t="s">
        <v>79</v>
      </c>
      <c r="C432" s="569"/>
      <c r="D432" s="569"/>
      <c r="E432" s="569"/>
      <c r="F432" s="569"/>
      <c r="G432" s="569"/>
      <c r="H432" s="79"/>
      <c r="I432" s="79"/>
    </row>
    <row r="433" spans="1:9" s="2" customFormat="1" ht="30" customHeight="1">
      <c r="A433" s="87"/>
      <c r="B433" s="576" t="s">
        <v>311</v>
      </c>
      <c r="C433" s="576"/>
      <c r="D433" s="576"/>
      <c r="E433" s="576"/>
      <c r="F433" s="77"/>
      <c r="G433" s="78"/>
      <c r="H433" s="79"/>
      <c r="I433" s="79"/>
    </row>
    <row r="434" spans="1:9" s="2" customFormat="1" ht="45" customHeight="1">
      <c r="A434" s="57"/>
      <c r="B434" s="571" t="s">
        <v>77</v>
      </c>
      <c r="C434" s="571"/>
      <c r="D434" s="571"/>
      <c r="E434" s="571"/>
      <c r="F434" s="73" t="s">
        <v>43</v>
      </c>
      <c r="G434" s="74">
        <v>215</v>
      </c>
      <c r="H434" s="75">
        <v>0</v>
      </c>
      <c r="I434" s="75">
        <f>G434*H434</f>
        <v>0</v>
      </c>
    </row>
    <row r="435" spans="1:9" s="2" customFormat="1" ht="9.9499999999999993" customHeight="1">
      <c r="A435" s="57"/>
      <c r="B435" s="103"/>
      <c r="C435" s="103"/>
      <c r="D435" s="103"/>
      <c r="E435" s="103"/>
      <c r="F435" s="77"/>
      <c r="G435" s="78"/>
      <c r="H435" s="79"/>
      <c r="I435" s="79"/>
    </row>
    <row r="436" spans="1:9" s="2" customFormat="1" ht="75" customHeight="1">
      <c r="A436" s="57" t="s">
        <v>119</v>
      </c>
      <c r="B436" s="571" t="s">
        <v>627</v>
      </c>
      <c r="C436" s="571"/>
      <c r="D436" s="571"/>
      <c r="E436" s="571"/>
      <c r="F436" s="73" t="s">
        <v>43</v>
      </c>
      <c r="G436" s="74">
        <v>215</v>
      </c>
      <c r="H436" s="75">
        <v>0</v>
      </c>
      <c r="I436" s="75">
        <f>G436*H436</f>
        <v>0</v>
      </c>
    </row>
    <row r="437" spans="1:9" s="132" customFormat="1" ht="9.9499999999999993" customHeight="1">
      <c r="A437" s="131"/>
      <c r="B437" s="133"/>
      <c r="C437" s="133"/>
      <c r="D437" s="133"/>
      <c r="E437" s="133"/>
      <c r="F437" s="134"/>
      <c r="G437" s="135"/>
      <c r="H437" s="136"/>
      <c r="I437" s="124"/>
    </row>
    <row r="438" spans="1:9" s="2" customFormat="1" ht="75" customHeight="1">
      <c r="A438" s="57" t="s">
        <v>120</v>
      </c>
      <c r="B438" s="571" t="s">
        <v>626</v>
      </c>
      <c r="C438" s="571"/>
      <c r="D438" s="571"/>
      <c r="E438" s="571"/>
      <c r="F438" s="73" t="s">
        <v>43</v>
      </c>
      <c r="G438" s="74">
        <v>60</v>
      </c>
      <c r="H438" s="75">
        <v>0</v>
      </c>
      <c r="I438" s="75">
        <f>G438*H438</f>
        <v>0</v>
      </c>
    </row>
    <row r="439" spans="1:9" s="6" customFormat="1" ht="15" customHeight="1" thickBot="1">
      <c r="A439" s="63"/>
      <c r="B439" s="66"/>
      <c r="C439" s="66"/>
      <c r="D439" s="66"/>
      <c r="E439" s="66"/>
      <c r="F439" s="62"/>
      <c r="G439" s="67"/>
      <c r="H439" s="86" t="s">
        <v>8</v>
      </c>
      <c r="I439" s="561">
        <f>SUM(I434:I438)</f>
        <v>0</v>
      </c>
    </row>
    <row r="440" spans="1:9" s="125" customFormat="1" ht="14.25" customHeight="1" thickTop="1">
      <c r="A440" s="126"/>
      <c r="B440" s="155"/>
      <c r="C440" s="155"/>
      <c r="D440" s="155"/>
      <c r="E440" s="155"/>
      <c r="F440" s="128"/>
      <c r="G440" s="129"/>
      <c r="H440" s="148"/>
      <c r="I440" s="148"/>
    </row>
    <row r="441" spans="1:9" s="104" customFormat="1" ht="15" customHeight="1">
      <c r="A441" s="97"/>
      <c r="B441" s="573" t="s">
        <v>121</v>
      </c>
      <c r="C441" s="573"/>
      <c r="D441" s="573"/>
      <c r="E441" s="97"/>
      <c r="F441" s="99"/>
      <c r="G441" s="562"/>
      <c r="H441" s="548"/>
      <c r="I441" s="548"/>
    </row>
    <row r="442" spans="1:9" s="125" customFormat="1" ht="9.9499999999999993" customHeight="1">
      <c r="A442" s="126"/>
      <c r="B442" s="127"/>
      <c r="C442" s="127"/>
      <c r="D442" s="127"/>
      <c r="E442" s="127"/>
      <c r="F442" s="128"/>
      <c r="G442" s="129"/>
      <c r="H442" s="148"/>
      <c r="I442" s="148"/>
    </row>
    <row r="443" spans="1:9" s="83" customFormat="1" ht="60" customHeight="1">
      <c r="A443" s="57" t="s">
        <v>122</v>
      </c>
      <c r="B443" s="571" t="s">
        <v>628</v>
      </c>
      <c r="C443" s="571"/>
      <c r="D443" s="571"/>
      <c r="E443" s="571"/>
      <c r="F443" s="73" t="s">
        <v>43</v>
      </c>
      <c r="G443" s="74">
        <v>400</v>
      </c>
      <c r="H443" s="75">
        <v>0</v>
      </c>
      <c r="I443" s="75">
        <f>H443*G443</f>
        <v>0</v>
      </c>
    </row>
    <row r="444" spans="1:9" s="83" customFormat="1" ht="9.9499999999999993" customHeight="1">
      <c r="A444" s="57"/>
      <c r="B444" s="103"/>
      <c r="C444" s="103"/>
      <c r="D444" s="103"/>
      <c r="E444" s="103"/>
      <c r="F444" s="77"/>
      <c r="G444" s="78"/>
      <c r="H444" s="79"/>
      <c r="I444" s="79"/>
    </row>
    <row r="445" spans="1:9" s="83" customFormat="1" ht="60" customHeight="1">
      <c r="A445" s="57" t="s">
        <v>123</v>
      </c>
      <c r="B445" s="571" t="s">
        <v>629</v>
      </c>
      <c r="C445" s="571"/>
      <c r="D445" s="571"/>
      <c r="E445" s="571"/>
      <c r="F445" s="73" t="s">
        <v>43</v>
      </c>
      <c r="G445" s="74">
        <v>135</v>
      </c>
      <c r="H445" s="75">
        <v>0</v>
      </c>
      <c r="I445" s="75">
        <f>H445*G445</f>
        <v>0</v>
      </c>
    </row>
    <row r="446" spans="1:9" s="83" customFormat="1" ht="9.9499999999999993" customHeight="1">
      <c r="A446" s="57"/>
      <c r="B446" s="103"/>
      <c r="C446" s="103"/>
      <c r="D446" s="103"/>
      <c r="E446" s="103"/>
      <c r="F446" s="77"/>
      <c r="G446" s="78"/>
      <c r="H446" s="79"/>
      <c r="I446" s="79"/>
    </row>
    <row r="447" spans="1:9" s="83" customFormat="1" ht="60" customHeight="1">
      <c r="A447" s="57" t="s">
        <v>124</v>
      </c>
      <c r="B447" s="571" t="s">
        <v>630</v>
      </c>
      <c r="C447" s="571"/>
      <c r="D447" s="571"/>
      <c r="E447" s="571"/>
      <c r="F447" s="73" t="s">
        <v>43</v>
      </c>
      <c r="G447" s="74">
        <v>140</v>
      </c>
      <c r="H447" s="75">
        <v>0</v>
      </c>
      <c r="I447" s="75">
        <f>H447*G447</f>
        <v>0</v>
      </c>
    </row>
    <row r="448" spans="1:9" s="119" customFormat="1" ht="9.9499999999999993" customHeight="1">
      <c r="A448" s="131"/>
      <c r="B448" s="137"/>
      <c r="C448" s="137"/>
      <c r="D448" s="137"/>
      <c r="E448" s="137"/>
      <c r="F448" s="122"/>
      <c r="G448" s="123"/>
      <c r="H448" s="124"/>
      <c r="I448" s="124"/>
    </row>
    <row r="449" spans="1:15" s="2" customFormat="1" ht="45" customHeight="1">
      <c r="A449" s="57" t="s">
        <v>132</v>
      </c>
      <c r="B449" s="571" t="s">
        <v>314</v>
      </c>
      <c r="C449" s="571"/>
      <c r="D449" s="571"/>
      <c r="E449" s="571"/>
      <c r="F449" s="73" t="s">
        <v>43</v>
      </c>
      <c r="G449" s="74">
        <v>615</v>
      </c>
      <c r="H449" s="75">
        <v>0</v>
      </c>
      <c r="I449" s="75">
        <f>G449*H449</f>
        <v>0</v>
      </c>
    </row>
    <row r="450" spans="1:15" s="2" customFormat="1" ht="9.9499999999999993" customHeight="1">
      <c r="A450" s="57"/>
      <c r="B450" s="103"/>
      <c r="C450" s="103"/>
      <c r="D450" s="103"/>
      <c r="E450" s="103"/>
      <c r="F450" s="77"/>
      <c r="G450" s="78"/>
      <c r="H450" s="79"/>
      <c r="I450" s="79"/>
    </row>
    <row r="451" spans="1:15" s="2" customFormat="1" ht="60" customHeight="1">
      <c r="A451" s="57" t="s">
        <v>315</v>
      </c>
      <c r="B451" s="571" t="s">
        <v>316</v>
      </c>
      <c r="C451" s="571"/>
      <c r="D451" s="571"/>
      <c r="E451" s="571"/>
      <c r="F451" s="73" t="s">
        <v>43</v>
      </c>
      <c r="G451" s="74">
        <v>615</v>
      </c>
      <c r="H451" s="75">
        <v>0</v>
      </c>
      <c r="I451" s="75">
        <f>G451*H451</f>
        <v>0</v>
      </c>
    </row>
    <row r="452" spans="1:15" s="2" customFormat="1" ht="15.75" thickBot="1">
      <c r="A452" s="63"/>
      <c r="B452" s="66"/>
      <c r="C452" s="66"/>
      <c r="D452" s="66"/>
      <c r="E452" s="66"/>
      <c r="F452" s="62"/>
      <c r="G452" s="67"/>
      <c r="H452" s="86" t="s">
        <v>8</v>
      </c>
      <c r="I452" s="561">
        <f>SUM(I443:I451)</f>
        <v>0</v>
      </c>
    </row>
    <row r="453" spans="1:15" s="2" customFormat="1" ht="15.75" thickTop="1">
      <c r="A453" s="63"/>
      <c r="B453" s="66"/>
      <c r="C453" s="66"/>
      <c r="D453" s="66"/>
      <c r="E453" s="66"/>
      <c r="F453" s="62"/>
      <c r="G453" s="67"/>
      <c r="H453" s="107"/>
      <c r="I453" s="79"/>
    </row>
    <row r="454" spans="1:15" s="100" customFormat="1" ht="18.75" customHeight="1">
      <c r="A454" s="97"/>
      <c r="B454" s="573" t="s">
        <v>133</v>
      </c>
      <c r="C454" s="573"/>
      <c r="D454" s="573"/>
      <c r="E454" s="97"/>
      <c r="F454" s="99"/>
      <c r="G454" s="562"/>
      <c r="H454" s="548"/>
      <c r="I454" s="548"/>
      <c r="L454" s="173"/>
      <c r="M454" s="173"/>
      <c r="N454" s="173"/>
      <c r="O454" s="173"/>
    </row>
    <row r="455" spans="1:15" s="100" customFormat="1" ht="9.9499999999999993" customHeight="1">
      <c r="A455" s="97"/>
      <c r="B455" s="110"/>
      <c r="C455" s="110"/>
      <c r="D455" s="110"/>
      <c r="E455" s="97"/>
      <c r="F455" s="99"/>
      <c r="G455" s="562"/>
      <c r="H455" s="548"/>
      <c r="I455" s="548"/>
      <c r="L455" s="173"/>
      <c r="M455" s="173"/>
      <c r="N455" s="173"/>
      <c r="O455" s="173"/>
    </row>
    <row r="456" spans="1:15" s="83" customFormat="1" ht="130.5" customHeight="1">
      <c r="A456" s="57" t="s">
        <v>34</v>
      </c>
      <c r="B456" s="598" t="s">
        <v>640</v>
      </c>
      <c r="C456" s="598"/>
      <c r="D456" s="598"/>
      <c r="E456" s="598"/>
      <c r="F456" s="602" t="s">
        <v>43</v>
      </c>
      <c r="G456" s="74">
        <v>145</v>
      </c>
      <c r="H456" s="75">
        <v>0</v>
      </c>
      <c r="I456" s="75">
        <f>G456*H456</f>
        <v>0</v>
      </c>
    </row>
    <row r="457" spans="1:15" s="6" customFormat="1" ht="17.25" customHeight="1" thickBot="1">
      <c r="A457" s="63"/>
      <c r="B457" s="66"/>
      <c r="C457" s="66"/>
      <c r="D457" s="66"/>
      <c r="E457" s="66"/>
      <c r="F457" s="62"/>
      <c r="G457" s="67"/>
      <c r="H457" s="86" t="s">
        <v>8</v>
      </c>
      <c r="I457" s="561">
        <f>SUM(I456)</f>
        <v>0</v>
      </c>
    </row>
    <row r="458" spans="1:15" s="2" customFormat="1" ht="15.75" thickTop="1">
      <c r="A458" s="63"/>
      <c r="B458" s="66"/>
      <c r="C458" s="66"/>
      <c r="D458" s="66"/>
      <c r="E458" s="66"/>
      <c r="F458" s="62"/>
      <c r="G458" s="67"/>
      <c r="H458" s="107"/>
      <c r="I458" s="79"/>
    </row>
    <row r="459" spans="1:15" s="104" customFormat="1" ht="16.5" customHeight="1">
      <c r="A459" s="97"/>
      <c r="B459" s="573" t="s">
        <v>134</v>
      </c>
      <c r="C459" s="573"/>
      <c r="D459" s="573"/>
      <c r="E459" s="97"/>
      <c r="F459" s="99"/>
      <c r="G459" s="562"/>
      <c r="H459" s="548"/>
      <c r="I459" s="548"/>
    </row>
    <row r="460" spans="1:15" s="6" customFormat="1" ht="9.9499999999999993" customHeight="1">
      <c r="A460" s="51"/>
      <c r="B460" s="66"/>
      <c r="C460" s="66"/>
      <c r="D460" s="66"/>
      <c r="E460" s="66"/>
      <c r="F460" s="62"/>
      <c r="G460" s="67"/>
      <c r="H460" s="48"/>
      <c r="I460" s="48"/>
    </row>
    <row r="461" spans="1:15" s="6" customFormat="1" ht="75" customHeight="1">
      <c r="A461" s="57" t="s">
        <v>135</v>
      </c>
      <c r="B461" s="576" t="s">
        <v>92</v>
      </c>
      <c r="C461" s="576"/>
      <c r="D461" s="576"/>
      <c r="E461" s="576"/>
      <c r="F461" s="77"/>
      <c r="G461" s="78"/>
      <c r="H461" s="79"/>
      <c r="I461" s="79"/>
    </row>
    <row r="462" spans="1:15" s="6" customFormat="1" ht="66" customHeight="1">
      <c r="A462" s="57"/>
      <c r="B462" s="576" t="s">
        <v>654</v>
      </c>
      <c r="C462" s="576"/>
      <c r="D462" s="576"/>
      <c r="E462" s="576"/>
      <c r="F462" s="77"/>
      <c r="G462" s="78"/>
      <c r="H462" s="79"/>
      <c r="I462" s="79"/>
    </row>
    <row r="463" spans="1:15" s="6" customFormat="1" ht="19.5" customHeight="1">
      <c r="A463" s="57"/>
      <c r="B463" s="576" t="s">
        <v>78</v>
      </c>
      <c r="C463" s="576"/>
      <c r="D463" s="576"/>
      <c r="E463" s="576"/>
      <c r="F463" s="77"/>
      <c r="G463" s="78"/>
      <c r="H463" s="79"/>
      <c r="I463" s="79"/>
    </row>
    <row r="464" spans="1:15" s="6" customFormat="1" ht="15" customHeight="1">
      <c r="A464" s="57"/>
      <c r="B464" s="576" t="s">
        <v>81</v>
      </c>
      <c r="C464" s="576"/>
      <c r="D464" s="576"/>
      <c r="E464" s="576"/>
      <c r="F464" s="77"/>
      <c r="G464" s="78"/>
      <c r="H464" s="79"/>
      <c r="I464" s="79"/>
    </row>
    <row r="465" spans="1:9" s="6" customFormat="1" ht="30" customHeight="1">
      <c r="A465" s="57"/>
      <c r="B465" s="571" t="s">
        <v>642</v>
      </c>
      <c r="C465" s="571"/>
      <c r="D465" s="571"/>
      <c r="E465" s="571"/>
      <c r="F465" s="73" t="s">
        <v>43</v>
      </c>
      <c r="G465" s="74">
        <v>274.5</v>
      </c>
      <c r="H465" s="75">
        <v>0</v>
      </c>
      <c r="I465" s="75">
        <f>G465*H465</f>
        <v>0</v>
      </c>
    </row>
    <row r="466" spans="1:9" s="6" customFormat="1" ht="81" customHeight="1">
      <c r="A466" s="57"/>
      <c r="B466" s="571" t="s">
        <v>641</v>
      </c>
      <c r="C466" s="571"/>
      <c r="D466" s="571"/>
      <c r="E466" s="571"/>
      <c r="F466" s="73" t="s">
        <v>43</v>
      </c>
      <c r="G466" s="74">
        <v>30.5</v>
      </c>
      <c r="H466" s="75">
        <v>0</v>
      </c>
      <c r="I466" s="75">
        <f>G466*H466</f>
        <v>0</v>
      </c>
    </row>
    <row r="467" spans="1:9" s="6" customFormat="1" ht="9.9499999999999993" customHeight="1">
      <c r="A467" s="57"/>
      <c r="B467" s="537"/>
      <c r="C467" s="537"/>
      <c r="D467" s="537"/>
      <c r="E467" s="537"/>
      <c r="F467" s="77"/>
      <c r="G467" s="78"/>
      <c r="H467" s="79"/>
      <c r="I467" s="79"/>
    </row>
    <row r="468" spans="1:9" s="31" customFormat="1" ht="75" customHeight="1">
      <c r="A468" s="57" t="s">
        <v>136</v>
      </c>
      <c r="B468" s="576" t="s">
        <v>320</v>
      </c>
      <c r="C468" s="576"/>
      <c r="D468" s="576"/>
      <c r="E468" s="576"/>
      <c r="F468" s="77"/>
      <c r="G468" s="78"/>
      <c r="H468" s="79"/>
      <c r="I468" s="79"/>
    </row>
    <row r="469" spans="1:9" s="6" customFormat="1" ht="65.25" customHeight="1">
      <c r="A469" s="57"/>
      <c r="B469" s="576" t="s">
        <v>655</v>
      </c>
      <c r="C469" s="576"/>
      <c r="D469" s="576"/>
      <c r="E469" s="576"/>
      <c r="F469" s="77"/>
      <c r="G469" s="78"/>
      <c r="H469" s="79"/>
      <c r="I469" s="79"/>
    </row>
    <row r="470" spans="1:9" s="6" customFormat="1" ht="15" customHeight="1">
      <c r="A470" s="57"/>
      <c r="B470" s="576" t="s">
        <v>78</v>
      </c>
      <c r="C470" s="576"/>
      <c r="D470" s="576"/>
      <c r="E470" s="576"/>
      <c r="F470" s="77"/>
      <c r="G470" s="78"/>
      <c r="H470" s="79"/>
      <c r="I470" s="79"/>
    </row>
    <row r="471" spans="1:9" s="6" customFormat="1" ht="15" customHeight="1">
      <c r="A471" s="57"/>
      <c r="B471" s="576" t="s">
        <v>81</v>
      </c>
      <c r="C471" s="576"/>
      <c r="D471" s="576"/>
      <c r="E471" s="576"/>
      <c r="F471" s="77"/>
      <c r="G471" s="78"/>
      <c r="H471" s="79"/>
      <c r="I471" s="79"/>
    </row>
    <row r="472" spans="1:9" s="6" customFormat="1" ht="30" customHeight="1">
      <c r="A472" s="57"/>
      <c r="B472" s="571" t="s">
        <v>642</v>
      </c>
      <c r="C472" s="571"/>
      <c r="D472" s="571"/>
      <c r="E472" s="571"/>
      <c r="F472" s="73" t="s">
        <v>43</v>
      </c>
      <c r="G472" s="74">
        <v>40</v>
      </c>
      <c r="H472" s="75">
        <v>0</v>
      </c>
      <c r="I472" s="75">
        <f>G472*H472</f>
        <v>0</v>
      </c>
    </row>
    <row r="473" spans="1:9" s="6" customFormat="1" ht="9.9499999999999993" customHeight="1">
      <c r="A473" s="57"/>
      <c r="B473" s="537"/>
      <c r="C473" s="537"/>
      <c r="D473" s="537"/>
      <c r="E473" s="537"/>
      <c r="F473" s="77"/>
      <c r="G473" s="78"/>
      <c r="H473" s="79"/>
      <c r="I473" s="79"/>
    </row>
    <row r="474" spans="1:9" s="31" customFormat="1" ht="90" customHeight="1">
      <c r="A474" s="57" t="s">
        <v>317</v>
      </c>
      <c r="B474" s="576" t="s">
        <v>318</v>
      </c>
      <c r="C474" s="576"/>
      <c r="D474" s="576"/>
      <c r="E474" s="576"/>
      <c r="F474" s="77"/>
      <c r="G474" s="78"/>
      <c r="H474" s="79"/>
      <c r="I474" s="79"/>
    </row>
    <row r="475" spans="1:9" s="6" customFormat="1" ht="30" customHeight="1">
      <c r="A475" s="57"/>
      <c r="B475" s="576" t="s">
        <v>319</v>
      </c>
      <c r="C475" s="576"/>
      <c r="D475" s="576"/>
      <c r="E475" s="576"/>
      <c r="F475" s="77"/>
      <c r="G475" s="78"/>
      <c r="H475" s="79"/>
      <c r="I475" s="79"/>
    </row>
    <row r="476" spans="1:9" s="6" customFormat="1" ht="36.75" customHeight="1">
      <c r="A476" s="57"/>
      <c r="B476" s="576" t="s">
        <v>656</v>
      </c>
      <c r="C476" s="576"/>
      <c r="D476" s="576"/>
      <c r="E476" s="576"/>
      <c r="F476" s="77"/>
      <c r="G476" s="78"/>
      <c r="H476" s="79"/>
      <c r="I476" s="79"/>
    </row>
    <row r="477" spans="1:9" s="6" customFormat="1" ht="15" customHeight="1">
      <c r="A477" s="57"/>
      <c r="B477" s="576" t="s">
        <v>78</v>
      </c>
      <c r="C477" s="576"/>
      <c r="D477" s="576"/>
      <c r="E477" s="576"/>
      <c r="F477" s="77"/>
      <c r="G477" s="78"/>
      <c r="H477" s="79"/>
      <c r="I477" s="79"/>
    </row>
    <row r="478" spans="1:9" s="6" customFormat="1" ht="15" customHeight="1">
      <c r="A478" s="57"/>
      <c r="B478" s="576" t="s">
        <v>81</v>
      </c>
      <c r="C478" s="576"/>
      <c r="D478" s="576"/>
      <c r="E478" s="576"/>
      <c r="F478" s="77"/>
      <c r="G478" s="78"/>
      <c r="H478" s="79"/>
      <c r="I478" s="79"/>
    </row>
    <row r="479" spans="1:9" s="6" customFormat="1" ht="30" customHeight="1">
      <c r="A479" s="57"/>
      <c r="B479" s="571" t="s">
        <v>642</v>
      </c>
      <c r="C479" s="571"/>
      <c r="D479" s="571"/>
      <c r="E479" s="571"/>
      <c r="F479" s="73" t="s">
        <v>43</v>
      </c>
      <c r="G479" s="74">
        <v>14</v>
      </c>
      <c r="H479" s="75">
        <v>0</v>
      </c>
      <c r="I479" s="75">
        <f>G479*H479</f>
        <v>0</v>
      </c>
    </row>
    <row r="480" spans="1:9" s="6" customFormat="1" ht="9.9499999999999993" customHeight="1">
      <c r="A480" s="57"/>
      <c r="B480" s="537"/>
      <c r="C480" s="537"/>
      <c r="D480" s="537"/>
      <c r="E480" s="537"/>
      <c r="F480" s="77"/>
      <c r="G480" s="78"/>
      <c r="H480" s="79"/>
      <c r="I480" s="79"/>
    </row>
    <row r="481" spans="1:9" s="31" customFormat="1" ht="75" customHeight="1">
      <c r="A481" s="57" t="s">
        <v>328</v>
      </c>
      <c r="B481" s="571" t="s">
        <v>643</v>
      </c>
      <c r="C481" s="571"/>
      <c r="D481" s="571"/>
      <c r="E481" s="571"/>
      <c r="F481" s="73" t="s">
        <v>43</v>
      </c>
      <c r="G481" s="74">
        <v>60</v>
      </c>
      <c r="H481" s="75">
        <v>0</v>
      </c>
      <c r="I481" s="75">
        <f>G481*H481</f>
        <v>0</v>
      </c>
    </row>
    <row r="482" spans="1:9" s="31" customFormat="1" ht="9.9499999999999993" customHeight="1">
      <c r="A482" s="57"/>
      <c r="B482" s="103"/>
      <c r="C482" s="103"/>
      <c r="D482" s="103"/>
      <c r="E482" s="103"/>
      <c r="F482" s="77"/>
      <c r="G482" s="78"/>
      <c r="H482" s="79"/>
      <c r="I482" s="79"/>
    </row>
    <row r="483" spans="1:9" s="31" customFormat="1" ht="30" customHeight="1">
      <c r="A483" s="57" t="s">
        <v>329</v>
      </c>
      <c r="B483" s="577" t="s">
        <v>321</v>
      </c>
      <c r="C483" s="577"/>
      <c r="D483" s="577"/>
      <c r="E483" s="577"/>
      <c r="F483" s="73" t="s">
        <v>11</v>
      </c>
      <c r="G483" s="74">
        <v>65</v>
      </c>
      <c r="H483" s="75">
        <v>0</v>
      </c>
      <c r="I483" s="75">
        <f>G483*H483</f>
        <v>0</v>
      </c>
    </row>
    <row r="484" spans="1:9" s="24" customFormat="1" ht="15" customHeight="1" thickBot="1">
      <c r="A484" s="87"/>
      <c r="B484" s="66"/>
      <c r="C484" s="66"/>
      <c r="D484" s="66"/>
      <c r="E484" s="66"/>
      <c r="F484" s="62"/>
      <c r="G484" s="67"/>
      <c r="H484" s="86" t="s">
        <v>8</v>
      </c>
      <c r="I484" s="561">
        <f>SUM(I465:I483)</f>
        <v>0</v>
      </c>
    </row>
    <row r="485" spans="1:9" s="24" customFormat="1" ht="15" customHeight="1" thickTop="1">
      <c r="A485" s="87"/>
      <c r="B485" s="66"/>
      <c r="C485" s="66"/>
      <c r="D485" s="66"/>
      <c r="E485" s="66"/>
      <c r="F485" s="62"/>
      <c r="G485" s="67"/>
      <c r="H485" s="107"/>
      <c r="I485" s="79"/>
    </row>
    <row r="486" spans="1:9" s="31" customFormat="1">
      <c r="A486" s="30"/>
      <c r="F486" s="28"/>
      <c r="G486" s="29"/>
      <c r="H486" s="29"/>
      <c r="I486" s="29"/>
    </row>
    <row r="487" spans="1:9" s="31" customFormat="1">
      <c r="A487" s="30"/>
      <c r="F487" s="28"/>
      <c r="G487" s="29"/>
      <c r="H487" s="29"/>
      <c r="I487" s="29"/>
    </row>
    <row r="488" spans="1:9" s="31" customFormat="1">
      <c r="A488" s="30"/>
      <c r="F488" s="28"/>
      <c r="G488" s="29"/>
      <c r="H488" s="29"/>
      <c r="I488" s="29"/>
    </row>
    <row r="489" spans="1:9" s="31" customFormat="1">
      <c r="A489" s="30"/>
      <c r="F489" s="28"/>
      <c r="G489" s="29"/>
      <c r="H489" s="29"/>
      <c r="I489" s="29"/>
    </row>
    <row r="490" spans="1:9" s="31" customFormat="1">
      <c r="A490" s="30"/>
      <c r="F490" s="28"/>
      <c r="G490" s="29"/>
      <c r="H490" s="29"/>
      <c r="I490" s="29"/>
    </row>
    <row r="491" spans="1:9" s="31" customFormat="1">
      <c r="A491" s="30"/>
      <c r="F491" s="28"/>
      <c r="G491" s="29"/>
      <c r="H491" s="29"/>
      <c r="I491" s="29"/>
    </row>
    <row r="492" spans="1:9" s="31" customFormat="1">
      <c r="A492" s="30"/>
      <c r="F492" s="28"/>
      <c r="G492" s="29"/>
      <c r="H492" s="29"/>
      <c r="I492" s="29"/>
    </row>
    <row r="493" spans="1:9" s="31" customFormat="1">
      <c r="A493" s="30"/>
      <c r="F493" s="28"/>
      <c r="G493" s="29"/>
      <c r="H493" s="29"/>
      <c r="I493" s="29"/>
    </row>
    <row r="494" spans="1:9" s="31" customFormat="1">
      <c r="A494" s="30"/>
      <c r="F494" s="28"/>
      <c r="G494" s="29"/>
      <c r="H494" s="29"/>
      <c r="I494" s="29"/>
    </row>
    <row r="495" spans="1:9" s="31" customFormat="1">
      <c r="A495" s="30"/>
      <c r="F495" s="28"/>
      <c r="G495" s="29"/>
      <c r="H495" s="29"/>
      <c r="I495" s="29"/>
    </row>
    <row r="496" spans="1:9" s="31" customFormat="1">
      <c r="A496" s="30"/>
      <c r="F496" s="28"/>
      <c r="G496" s="29"/>
      <c r="H496" s="29"/>
      <c r="I496" s="29"/>
    </row>
    <row r="497" spans="1:9" s="31" customFormat="1">
      <c r="A497" s="30"/>
      <c r="F497" s="28"/>
      <c r="G497" s="29"/>
      <c r="H497" s="29"/>
      <c r="I497" s="29"/>
    </row>
    <row r="498" spans="1:9" s="31" customFormat="1">
      <c r="A498" s="30"/>
      <c r="F498" s="28"/>
      <c r="G498" s="29"/>
      <c r="H498" s="29"/>
      <c r="I498" s="29"/>
    </row>
    <row r="499" spans="1:9" s="31" customFormat="1">
      <c r="A499" s="30"/>
      <c r="F499" s="28"/>
      <c r="G499" s="29"/>
      <c r="H499" s="29"/>
      <c r="I499" s="29"/>
    </row>
    <row r="500" spans="1:9" s="31" customFormat="1">
      <c r="A500" s="30"/>
      <c r="F500" s="28"/>
      <c r="G500" s="29"/>
      <c r="H500" s="29"/>
      <c r="I500" s="29"/>
    </row>
    <row r="501" spans="1:9" s="31" customFormat="1">
      <c r="A501" s="30"/>
      <c r="F501" s="28"/>
      <c r="G501" s="29"/>
      <c r="H501" s="29"/>
      <c r="I501" s="29"/>
    </row>
    <row r="502" spans="1:9" s="31" customFormat="1">
      <c r="A502" s="30"/>
      <c r="F502" s="28"/>
      <c r="G502" s="29"/>
      <c r="H502" s="29"/>
      <c r="I502" s="29"/>
    </row>
    <row r="503" spans="1:9" s="31" customFormat="1">
      <c r="A503" s="30"/>
      <c r="F503" s="28"/>
      <c r="G503" s="29"/>
      <c r="H503" s="29"/>
      <c r="I503" s="29"/>
    </row>
    <row r="504" spans="1:9" s="31" customFormat="1">
      <c r="A504" s="30"/>
      <c r="F504" s="28"/>
      <c r="G504" s="29"/>
      <c r="H504" s="29"/>
      <c r="I504" s="29"/>
    </row>
    <row r="505" spans="1:9" s="31" customFormat="1">
      <c r="A505" s="30"/>
      <c r="F505" s="28"/>
      <c r="G505" s="29"/>
      <c r="H505" s="29"/>
      <c r="I505" s="29"/>
    </row>
    <row r="506" spans="1:9" s="31" customFormat="1">
      <c r="A506" s="30"/>
      <c r="F506" s="28"/>
      <c r="G506" s="29"/>
      <c r="H506" s="29"/>
      <c r="I506" s="29"/>
    </row>
    <row r="507" spans="1:9" s="31" customFormat="1">
      <c r="A507" s="30"/>
      <c r="F507" s="28"/>
      <c r="G507" s="29"/>
      <c r="H507" s="29"/>
      <c r="I507" s="29"/>
    </row>
    <row r="508" spans="1:9" s="31" customFormat="1">
      <c r="A508" s="30"/>
      <c r="F508" s="28"/>
      <c r="G508" s="29"/>
      <c r="H508" s="29"/>
      <c r="I508" s="29"/>
    </row>
    <row r="509" spans="1:9" s="31" customFormat="1">
      <c r="A509" s="30"/>
      <c r="F509" s="28"/>
      <c r="G509" s="29"/>
      <c r="H509" s="29"/>
      <c r="I509" s="29"/>
    </row>
    <row r="510" spans="1:9" s="31" customFormat="1">
      <c r="A510" s="30"/>
      <c r="F510" s="28"/>
      <c r="G510" s="29"/>
      <c r="H510" s="29"/>
      <c r="I510" s="29"/>
    </row>
    <row r="511" spans="1:9" s="31" customFormat="1">
      <c r="A511" s="30"/>
      <c r="F511" s="28"/>
      <c r="G511" s="29"/>
      <c r="H511" s="29"/>
      <c r="I511" s="29"/>
    </row>
    <row r="512" spans="1:9" s="31" customFormat="1">
      <c r="A512" s="30"/>
      <c r="F512" s="28"/>
      <c r="G512" s="29"/>
      <c r="H512" s="29"/>
      <c r="I512" s="29"/>
    </row>
    <row r="513" spans="1:9" s="31" customFormat="1">
      <c r="A513" s="30"/>
      <c r="F513" s="28"/>
      <c r="G513" s="29"/>
      <c r="H513" s="29"/>
      <c r="I513" s="29"/>
    </row>
    <row r="514" spans="1:9" s="31" customFormat="1">
      <c r="A514" s="30"/>
      <c r="F514" s="28"/>
      <c r="G514" s="29"/>
      <c r="H514" s="29"/>
      <c r="I514" s="29"/>
    </row>
    <row r="515" spans="1:9" s="31" customFormat="1">
      <c r="A515" s="30"/>
      <c r="F515" s="28"/>
      <c r="G515" s="29"/>
      <c r="H515" s="29"/>
      <c r="I515" s="29"/>
    </row>
    <row r="516" spans="1:9" s="31" customFormat="1">
      <c r="A516" s="30"/>
      <c r="F516" s="28"/>
      <c r="G516" s="29"/>
      <c r="H516" s="29"/>
      <c r="I516" s="29"/>
    </row>
    <row r="517" spans="1:9" s="31" customFormat="1">
      <c r="A517" s="30"/>
      <c r="F517" s="28"/>
      <c r="G517" s="29"/>
      <c r="H517" s="29"/>
      <c r="I517" s="29"/>
    </row>
    <row r="518" spans="1:9" s="31" customFormat="1">
      <c r="A518" s="30"/>
      <c r="F518" s="28"/>
      <c r="G518" s="29"/>
      <c r="H518" s="29"/>
      <c r="I518" s="29"/>
    </row>
    <row r="519" spans="1:9" s="31" customFormat="1">
      <c r="A519" s="30"/>
      <c r="F519" s="28"/>
      <c r="G519" s="29"/>
      <c r="H519" s="29"/>
      <c r="I519" s="29"/>
    </row>
    <row r="520" spans="1:9" s="31" customFormat="1">
      <c r="A520" s="30"/>
      <c r="F520" s="28"/>
      <c r="G520" s="29"/>
      <c r="H520" s="29"/>
      <c r="I520" s="29"/>
    </row>
    <row r="521" spans="1:9" s="31" customFormat="1">
      <c r="A521" s="30"/>
      <c r="F521" s="28"/>
      <c r="G521" s="29"/>
      <c r="H521" s="29"/>
      <c r="I521" s="29"/>
    </row>
    <row r="522" spans="1:9" s="31" customFormat="1">
      <c r="A522" s="30"/>
      <c r="F522" s="28"/>
      <c r="G522" s="29"/>
      <c r="H522" s="29"/>
      <c r="I522" s="29"/>
    </row>
    <row r="523" spans="1:9" s="31" customFormat="1">
      <c r="A523" s="30"/>
      <c r="F523" s="28"/>
      <c r="G523" s="29"/>
      <c r="H523" s="29"/>
      <c r="I523" s="29"/>
    </row>
    <row r="524" spans="1:9" s="31" customFormat="1">
      <c r="A524" s="30"/>
      <c r="F524" s="28"/>
      <c r="G524" s="29"/>
      <c r="H524" s="29"/>
      <c r="I524" s="29"/>
    </row>
    <row r="525" spans="1:9" s="31" customFormat="1">
      <c r="A525" s="30"/>
      <c r="F525" s="28"/>
      <c r="G525" s="29"/>
      <c r="H525" s="29"/>
      <c r="I525" s="29"/>
    </row>
    <row r="526" spans="1:9" s="31" customFormat="1">
      <c r="A526" s="30"/>
      <c r="F526" s="28"/>
      <c r="G526" s="29"/>
      <c r="H526" s="29"/>
      <c r="I526" s="29"/>
    </row>
    <row r="527" spans="1:9" s="31" customFormat="1">
      <c r="A527" s="30"/>
      <c r="F527" s="28"/>
      <c r="G527" s="29"/>
      <c r="H527" s="29"/>
      <c r="I527" s="29"/>
    </row>
    <row r="528" spans="1:9" s="31" customFormat="1">
      <c r="A528" s="30"/>
      <c r="F528" s="28"/>
      <c r="G528" s="29"/>
      <c r="H528" s="29"/>
      <c r="I528" s="29"/>
    </row>
    <row r="529" spans="1:9" s="31" customFormat="1">
      <c r="A529" s="30"/>
      <c r="F529" s="28"/>
      <c r="G529" s="29"/>
      <c r="H529" s="29"/>
      <c r="I529" s="29"/>
    </row>
    <row r="530" spans="1:9" s="31" customFormat="1">
      <c r="A530" s="30"/>
      <c r="F530" s="28"/>
      <c r="G530" s="29"/>
      <c r="H530" s="29"/>
      <c r="I530" s="29"/>
    </row>
    <row r="531" spans="1:9" s="31" customFormat="1">
      <c r="A531" s="30"/>
      <c r="F531" s="28"/>
      <c r="G531" s="29"/>
      <c r="H531" s="29"/>
      <c r="I531" s="29"/>
    </row>
    <row r="532" spans="1:9" s="31" customFormat="1">
      <c r="A532" s="30"/>
      <c r="F532" s="28"/>
      <c r="G532" s="29"/>
      <c r="H532" s="29"/>
      <c r="I532" s="29"/>
    </row>
    <row r="533" spans="1:9" s="31" customFormat="1">
      <c r="A533" s="30"/>
      <c r="F533" s="28"/>
      <c r="G533" s="29"/>
      <c r="H533" s="29"/>
      <c r="I533" s="29"/>
    </row>
    <row r="534" spans="1:9" s="31" customFormat="1">
      <c r="A534" s="30"/>
      <c r="F534" s="28"/>
      <c r="G534" s="29"/>
      <c r="H534" s="29"/>
      <c r="I534" s="29"/>
    </row>
    <row r="535" spans="1:9" s="31" customFormat="1">
      <c r="A535" s="30"/>
      <c r="F535" s="28"/>
      <c r="G535" s="29"/>
      <c r="H535" s="29"/>
      <c r="I535" s="29"/>
    </row>
    <row r="536" spans="1:9" s="31" customFormat="1">
      <c r="A536" s="30"/>
      <c r="F536" s="28"/>
      <c r="G536" s="29"/>
      <c r="H536" s="29"/>
      <c r="I536" s="29"/>
    </row>
    <row r="537" spans="1:9" s="31" customFormat="1">
      <c r="A537" s="30"/>
      <c r="F537" s="28"/>
      <c r="G537" s="29"/>
      <c r="H537" s="29"/>
      <c r="I537" s="29"/>
    </row>
    <row r="538" spans="1:9" s="31" customFormat="1">
      <c r="A538" s="30"/>
      <c r="F538" s="28"/>
      <c r="G538" s="29"/>
      <c r="H538" s="29"/>
      <c r="I538" s="29"/>
    </row>
    <row r="539" spans="1:9" s="31" customFormat="1">
      <c r="A539" s="30"/>
      <c r="F539" s="28"/>
      <c r="G539" s="29"/>
      <c r="H539" s="29"/>
      <c r="I539" s="29"/>
    </row>
    <row r="540" spans="1:9" s="31" customFormat="1">
      <c r="A540" s="30"/>
      <c r="F540" s="28"/>
      <c r="G540" s="29"/>
      <c r="H540" s="29"/>
      <c r="I540" s="29"/>
    </row>
    <row r="541" spans="1:9" s="31" customFormat="1">
      <c r="A541" s="30"/>
      <c r="F541" s="28"/>
      <c r="G541" s="29"/>
      <c r="H541" s="29"/>
      <c r="I541" s="29"/>
    </row>
    <row r="542" spans="1:9" s="31" customFormat="1">
      <c r="A542" s="30"/>
      <c r="F542" s="28"/>
      <c r="G542" s="29"/>
      <c r="H542" s="29"/>
      <c r="I542" s="29"/>
    </row>
    <row r="543" spans="1:9" s="31" customFormat="1">
      <c r="A543" s="30"/>
      <c r="F543" s="28"/>
      <c r="G543" s="29"/>
      <c r="H543" s="29"/>
      <c r="I543" s="29"/>
    </row>
    <row r="544" spans="1:9" s="31" customFormat="1">
      <c r="A544" s="30"/>
      <c r="F544" s="28"/>
      <c r="G544" s="29"/>
      <c r="H544" s="29"/>
      <c r="I544" s="29"/>
    </row>
    <row r="545" spans="1:9" s="31" customFormat="1">
      <c r="A545" s="30"/>
      <c r="F545" s="28"/>
      <c r="G545" s="29"/>
      <c r="H545" s="29"/>
      <c r="I545" s="29"/>
    </row>
    <row r="546" spans="1:9" s="31" customFormat="1">
      <c r="A546" s="30"/>
      <c r="F546" s="28"/>
      <c r="G546" s="29"/>
      <c r="H546" s="29"/>
      <c r="I546" s="29"/>
    </row>
    <row r="547" spans="1:9" s="31" customFormat="1">
      <c r="A547" s="30"/>
      <c r="F547" s="28"/>
      <c r="G547" s="29"/>
      <c r="H547" s="29"/>
      <c r="I547" s="29"/>
    </row>
    <row r="548" spans="1:9" s="31" customFormat="1">
      <c r="A548" s="30"/>
      <c r="F548" s="28"/>
      <c r="G548" s="29"/>
      <c r="H548" s="29"/>
      <c r="I548" s="29"/>
    </row>
    <row r="549" spans="1:9" s="31" customFormat="1">
      <c r="A549" s="30"/>
      <c r="F549" s="28"/>
      <c r="G549" s="29"/>
      <c r="H549" s="29"/>
      <c r="I549" s="29"/>
    </row>
    <row r="550" spans="1:9" s="31" customFormat="1">
      <c r="A550" s="30"/>
      <c r="F550" s="28"/>
      <c r="G550" s="29"/>
      <c r="H550" s="29"/>
      <c r="I550" s="29"/>
    </row>
    <row r="551" spans="1:9" s="31" customFormat="1">
      <c r="A551" s="30"/>
      <c r="F551" s="28"/>
      <c r="G551" s="29"/>
      <c r="H551" s="29"/>
      <c r="I551" s="29"/>
    </row>
    <row r="552" spans="1:9" s="31" customFormat="1">
      <c r="A552" s="30"/>
      <c r="F552" s="28"/>
      <c r="G552" s="29"/>
      <c r="H552" s="29"/>
      <c r="I552" s="29"/>
    </row>
    <row r="553" spans="1:9" s="31" customFormat="1">
      <c r="A553" s="30"/>
      <c r="F553" s="28"/>
      <c r="G553" s="29"/>
      <c r="H553" s="29"/>
      <c r="I553" s="29"/>
    </row>
    <row r="554" spans="1:9" s="31" customFormat="1">
      <c r="A554" s="30"/>
      <c r="F554" s="28"/>
      <c r="G554" s="29"/>
      <c r="H554" s="29"/>
      <c r="I554" s="29"/>
    </row>
    <row r="555" spans="1:9" s="31" customFormat="1">
      <c r="A555" s="30"/>
      <c r="F555" s="28"/>
      <c r="G555" s="29"/>
      <c r="H555" s="29"/>
      <c r="I555" s="29"/>
    </row>
    <row r="556" spans="1:9" s="31" customFormat="1">
      <c r="A556" s="30"/>
      <c r="F556" s="28"/>
      <c r="G556" s="29"/>
      <c r="H556" s="29"/>
      <c r="I556" s="29"/>
    </row>
    <row r="557" spans="1:9" s="31" customFormat="1">
      <c r="A557" s="30"/>
      <c r="F557" s="28"/>
      <c r="G557" s="29"/>
      <c r="H557" s="29"/>
      <c r="I557" s="29"/>
    </row>
    <row r="558" spans="1:9" s="31" customFormat="1">
      <c r="A558" s="30"/>
      <c r="F558" s="28"/>
      <c r="G558" s="29"/>
      <c r="H558" s="29"/>
      <c r="I558" s="29"/>
    </row>
    <row r="559" spans="1:9" s="31" customFormat="1">
      <c r="A559" s="30"/>
      <c r="F559" s="28"/>
      <c r="G559" s="29"/>
      <c r="H559" s="29"/>
      <c r="I559" s="29"/>
    </row>
    <row r="560" spans="1:9" s="31" customFormat="1">
      <c r="A560" s="30"/>
      <c r="F560" s="28"/>
      <c r="G560" s="29"/>
      <c r="H560" s="29"/>
      <c r="I560" s="29"/>
    </row>
    <row r="561" spans="1:9" s="31" customFormat="1">
      <c r="A561" s="30"/>
      <c r="F561" s="28"/>
      <c r="G561" s="29"/>
      <c r="H561" s="29"/>
      <c r="I561" s="29"/>
    </row>
    <row r="562" spans="1:9" s="31" customFormat="1">
      <c r="A562" s="30"/>
      <c r="F562" s="28"/>
      <c r="G562" s="29"/>
      <c r="H562" s="29"/>
      <c r="I562" s="29"/>
    </row>
    <row r="563" spans="1:9" s="31" customFormat="1">
      <c r="A563" s="30"/>
      <c r="F563" s="28"/>
      <c r="G563" s="29"/>
      <c r="H563" s="29"/>
      <c r="I563" s="29"/>
    </row>
    <row r="564" spans="1:9" s="31" customFormat="1">
      <c r="A564" s="30"/>
      <c r="F564" s="28"/>
      <c r="G564" s="29"/>
      <c r="H564" s="29"/>
      <c r="I564" s="29"/>
    </row>
    <row r="565" spans="1:9" s="31" customFormat="1">
      <c r="A565" s="30"/>
      <c r="F565" s="28"/>
      <c r="G565" s="29"/>
      <c r="H565" s="29"/>
      <c r="I565" s="29"/>
    </row>
    <row r="566" spans="1:9" s="31" customFormat="1">
      <c r="A566" s="30"/>
      <c r="F566" s="28"/>
      <c r="G566" s="29"/>
      <c r="H566" s="29"/>
      <c r="I566" s="29"/>
    </row>
    <row r="567" spans="1:9" s="31" customFormat="1">
      <c r="A567" s="30"/>
      <c r="F567" s="28"/>
      <c r="G567" s="29"/>
      <c r="H567" s="29"/>
      <c r="I567" s="29"/>
    </row>
    <row r="568" spans="1:9" s="31" customFormat="1">
      <c r="A568" s="30"/>
      <c r="F568" s="28"/>
      <c r="G568" s="29"/>
      <c r="H568" s="29"/>
      <c r="I568" s="29"/>
    </row>
    <row r="569" spans="1:9" s="31" customFormat="1">
      <c r="A569" s="30"/>
      <c r="F569" s="28"/>
      <c r="G569" s="29"/>
      <c r="H569" s="29"/>
      <c r="I569" s="29"/>
    </row>
    <row r="570" spans="1:9" s="31" customFormat="1">
      <c r="A570" s="30"/>
      <c r="F570" s="28"/>
      <c r="G570" s="29"/>
      <c r="H570" s="29"/>
      <c r="I570" s="29"/>
    </row>
    <row r="571" spans="1:9" s="31" customFormat="1">
      <c r="A571" s="30"/>
      <c r="F571" s="28"/>
      <c r="G571" s="29"/>
      <c r="H571" s="29"/>
      <c r="I571" s="29"/>
    </row>
    <row r="572" spans="1:9" s="31" customFormat="1">
      <c r="A572" s="30"/>
      <c r="F572" s="28"/>
      <c r="G572" s="29"/>
      <c r="H572" s="29"/>
      <c r="I572" s="29"/>
    </row>
    <row r="573" spans="1:9" s="31" customFormat="1">
      <c r="A573" s="30"/>
      <c r="F573" s="28"/>
      <c r="G573" s="29"/>
      <c r="H573" s="29"/>
      <c r="I573" s="29"/>
    </row>
    <row r="574" spans="1:9" s="31" customFormat="1">
      <c r="A574" s="30"/>
      <c r="F574" s="28"/>
      <c r="G574" s="29"/>
      <c r="H574" s="29"/>
      <c r="I574" s="29"/>
    </row>
    <row r="575" spans="1:9" s="31" customFormat="1">
      <c r="A575" s="30"/>
      <c r="F575" s="28"/>
      <c r="G575" s="29"/>
      <c r="H575" s="29"/>
      <c r="I575" s="29"/>
    </row>
    <row r="576" spans="1:9" s="31" customFormat="1">
      <c r="A576" s="30"/>
      <c r="F576" s="28"/>
      <c r="G576" s="29"/>
      <c r="H576" s="29"/>
      <c r="I576" s="29"/>
    </row>
    <row r="577" spans="1:9" s="31" customFormat="1">
      <c r="A577" s="30"/>
      <c r="F577" s="28"/>
      <c r="G577" s="29"/>
      <c r="H577" s="29"/>
      <c r="I577" s="29"/>
    </row>
    <row r="578" spans="1:9" s="31" customFormat="1">
      <c r="A578" s="30"/>
      <c r="F578" s="28"/>
      <c r="G578" s="29"/>
      <c r="H578" s="29"/>
      <c r="I578" s="29"/>
    </row>
    <row r="579" spans="1:9" s="31" customFormat="1">
      <c r="A579" s="30"/>
      <c r="F579" s="28"/>
      <c r="G579" s="29"/>
      <c r="H579" s="29"/>
      <c r="I579" s="29"/>
    </row>
    <row r="580" spans="1:9" s="31" customFormat="1">
      <c r="A580" s="30"/>
      <c r="F580" s="28"/>
      <c r="G580" s="29"/>
      <c r="H580" s="29"/>
      <c r="I580" s="29"/>
    </row>
    <row r="581" spans="1:9" s="31" customFormat="1">
      <c r="F581" s="28"/>
      <c r="G581" s="29"/>
      <c r="H581" s="29"/>
      <c r="I581" s="29"/>
    </row>
    <row r="582" spans="1:9" s="31" customFormat="1">
      <c r="F582" s="28"/>
      <c r="G582" s="29"/>
      <c r="H582" s="29"/>
      <c r="I582" s="29"/>
    </row>
    <row r="583" spans="1:9" s="31" customFormat="1">
      <c r="F583" s="28"/>
      <c r="G583" s="29"/>
      <c r="H583" s="29"/>
      <c r="I583" s="29"/>
    </row>
    <row r="584" spans="1:9" s="31" customFormat="1">
      <c r="F584" s="28"/>
      <c r="G584" s="29"/>
      <c r="H584" s="29"/>
      <c r="I584" s="29"/>
    </row>
    <row r="585" spans="1:9" s="31" customFormat="1">
      <c r="F585" s="28"/>
      <c r="G585" s="29"/>
      <c r="H585" s="29"/>
      <c r="I585" s="29"/>
    </row>
    <row r="586" spans="1:9" s="31" customFormat="1">
      <c r="F586" s="28"/>
      <c r="G586" s="29"/>
      <c r="H586" s="29"/>
      <c r="I586" s="29"/>
    </row>
    <row r="587" spans="1:9" s="31" customFormat="1">
      <c r="F587" s="28"/>
      <c r="G587" s="29"/>
      <c r="H587" s="29"/>
      <c r="I587" s="29"/>
    </row>
    <row r="588" spans="1:9" s="31" customFormat="1">
      <c r="F588" s="28"/>
      <c r="G588" s="29"/>
      <c r="H588" s="29"/>
      <c r="I588" s="29"/>
    </row>
    <row r="589" spans="1:9" s="31" customFormat="1">
      <c r="F589" s="28"/>
      <c r="G589" s="29"/>
      <c r="H589" s="29"/>
      <c r="I589" s="29"/>
    </row>
    <row r="590" spans="1:9" s="31" customFormat="1">
      <c r="F590" s="28"/>
      <c r="G590" s="29"/>
      <c r="H590" s="29"/>
      <c r="I590" s="29"/>
    </row>
    <row r="591" spans="1:9" s="31" customFormat="1">
      <c r="F591" s="28"/>
      <c r="G591" s="29"/>
      <c r="H591" s="29"/>
      <c r="I591" s="29"/>
    </row>
    <row r="592" spans="1:9" s="31" customFormat="1">
      <c r="F592" s="28"/>
      <c r="G592" s="29"/>
      <c r="H592" s="29"/>
      <c r="I592" s="29"/>
    </row>
    <row r="593" spans="6:9" s="31" customFormat="1">
      <c r="F593" s="28"/>
      <c r="G593" s="29"/>
      <c r="H593" s="29"/>
      <c r="I593" s="29"/>
    </row>
    <row r="594" spans="6:9" s="31" customFormat="1">
      <c r="F594" s="28"/>
      <c r="G594" s="29"/>
      <c r="H594" s="29"/>
      <c r="I594" s="29"/>
    </row>
    <row r="595" spans="6:9" s="31" customFormat="1">
      <c r="F595" s="28"/>
      <c r="G595" s="29"/>
      <c r="H595" s="29"/>
      <c r="I595" s="29"/>
    </row>
    <row r="596" spans="6:9" s="31" customFormat="1">
      <c r="F596" s="28"/>
      <c r="G596" s="29"/>
      <c r="H596" s="29"/>
      <c r="I596" s="29"/>
    </row>
    <row r="597" spans="6:9" s="31" customFormat="1">
      <c r="F597" s="28"/>
      <c r="G597" s="29"/>
      <c r="H597" s="29"/>
      <c r="I597" s="29"/>
    </row>
    <row r="598" spans="6:9" s="31" customFormat="1">
      <c r="F598" s="28"/>
      <c r="G598" s="29"/>
      <c r="H598" s="29"/>
      <c r="I598" s="29"/>
    </row>
    <row r="599" spans="6:9" s="31" customFormat="1">
      <c r="F599" s="28"/>
      <c r="G599" s="29"/>
      <c r="H599" s="29"/>
      <c r="I599" s="29"/>
    </row>
    <row r="600" spans="6:9" s="31" customFormat="1">
      <c r="F600" s="28"/>
      <c r="G600" s="29"/>
      <c r="H600" s="29"/>
      <c r="I600" s="29"/>
    </row>
    <row r="601" spans="6:9" s="31" customFormat="1">
      <c r="F601" s="28"/>
      <c r="G601" s="29"/>
      <c r="H601" s="29"/>
      <c r="I601" s="29"/>
    </row>
    <row r="602" spans="6:9" s="31" customFormat="1">
      <c r="F602" s="28"/>
      <c r="G602" s="29"/>
      <c r="H602" s="29"/>
      <c r="I602" s="29"/>
    </row>
    <row r="603" spans="6:9" s="31" customFormat="1">
      <c r="F603" s="28"/>
      <c r="G603" s="29"/>
      <c r="H603" s="29"/>
      <c r="I603" s="29"/>
    </row>
    <row r="604" spans="6:9" s="31" customFormat="1">
      <c r="F604" s="28"/>
      <c r="G604" s="29"/>
      <c r="H604" s="29"/>
      <c r="I604" s="29"/>
    </row>
    <row r="605" spans="6:9" s="31" customFormat="1">
      <c r="F605" s="28"/>
      <c r="G605" s="29"/>
      <c r="H605" s="29"/>
      <c r="I605" s="29"/>
    </row>
    <row r="606" spans="6:9" s="31" customFormat="1">
      <c r="F606" s="28"/>
      <c r="G606" s="29"/>
      <c r="H606" s="29"/>
      <c r="I606" s="29"/>
    </row>
    <row r="607" spans="6:9" s="31" customFormat="1">
      <c r="F607" s="28"/>
      <c r="G607" s="29"/>
      <c r="H607" s="29"/>
      <c r="I607" s="29"/>
    </row>
    <row r="608" spans="6:9" s="31" customFormat="1">
      <c r="F608" s="28"/>
      <c r="G608" s="29"/>
      <c r="H608" s="29"/>
      <c r="I608" s="29"/>
    </row>
    <row r="609" spans="6:9" s="31" customFormat="1">
      <c r="F609" s="28"/>
      <c r="G609" s="29"/>
      <c r="H609" s="29"/>
      <c r="I609" s="29"/>
    </row>
    <row r="610" spans="6:9" s="31" customFormat="1">
      <c r="F610" s="28"/>
      <c r="G610" s="29"/>
      <c r="H610" s="29"/>
      <c r="I610" s="29"/>
    </row>
    <row r="611" spans="6:9" s="31" customFormat="1">
      <c r="F611" s="28"/>
      <c r="G611" s="29"/>
      <c r="H611" s="29"/>
      <c r="I611" s="29"/>
    </row>
    <row r="612" spans="6:9" s="31" customFormat="1">
      <c r="F612" s="28"/>
      <c r="G612" s="29"/>
      <c r="H612" s="29"/>
      <c r="I612" s="29"/>
    </row>
    <row r="613" spans="6:9" s="31" customFormat="1">
      <c r="F613" s="28"/>
      <c r="G613" s="29"/>
      <c r="H613" s="29"/>
      <c r="I613" s="29"/>
    </row>
    <row r="614" spans="6:9" s="31" customFormat="1">
      <c r="F614" s="28"/>
      <c r="G614" s="29"/>
      <c r="H614" s="29"/>
      <c r="I614" s="29"/>
    </row>
    <row r="615" spans="6:9" s="31" customFormat="1">
      <c r="F615" s="28"/>
      <c r="G615" s="29"/>
      <c r="H615" s="29"/>
      <c r="I615" s="29"/>
    </row>
    <row r="616" spans="6:9" s="31" customFormat="1">
      <c r="F616" s="28"/>
      <c r="G616" s="29"/>
      <c r="H616" s="29"/>
      <c r="I616" s="29"/>
    </row>
    <row r="617" spans="6:9" s="31" customFormat="1">
      <c r="F617" s="28"/>
      <c r="G617" s="29"/>
      <c r="H617" s="29"/>
      <c r="I617" s="29"/>
    </row>
    <row r="618" spans="6:9" s="31" customFormat="1">
      <c r="F618" s="28"/>
      <c r="G618" s="29"/>
      <c r="H618" s="29"/>
      <c r="I618" s="29"/>
    </row>
    <row r="619" spans="6:9" s="31" customFormat="1">
      <c r="F619" s="28"/>
      <c r="G619" s="29"/>
      <c r="H619" s="29"/>
      <c r="I619" s="29"/>
    </row>
    <row r="620" spans="6:9" s="31" customFormat="1">
      <c r="F620" s="28"/>
      <c r="G620" s="29"/>
      <c r="H620" s="29"/>
      <c r="I620" s="29"/>
    </row>
    <row r="621" spans="6:9" s="31" customFormat="1">
      <c r="F621" s="28"/>
      <c r="G621" s="29"/>
      <c r="H621" s="29"/>
      <c r="I621" s="29"/>
    </row>
    <row r="622" spans="6:9" s="31" customFormat="1">
      <c r="F622" s="28"/>
      <c r="G622" s="29"/>
      <c r="H622" s="29"/>
      <c r="I622" s="29"/>
    </row>
    <row r="623" spans="6:9" s="31" customFormat="1">
      <c r="F623" s="28"/>
      <c r="G623" s="29"/>
      <c r="H623" s="29"/>
      <c r="I623" s="29"/>
    </row>
    <row r="624" spans="6:9" s="31" customFormat="1">
      <c r="F624" s="28"/>
      <c r="G624" s="29"/>
      <c r="H624" s="29"/>
      <c r="I624" s="29"/>
    </row>
    <row r="625" spans="6:9" s="31" customFormat="1">
      <c r="F625" s="28"/>
      <c r="G625" s="29"/>
      <c r="H625" s="29"/>
      <c r="I625" s="29"/>
    </row>
    <row r="626" spans="6:9" s="31" customFormat="1">
      <c r="F626" s="28"/>
      <c r="G626" s="29"/>
      <c r="H626" s="29"/>
      <c r="I626" s="29"/>
    </row>
    <row r="627" spans="6:9" s="31" customFormat="1">
      <c r="F627" s="28"/>
      <c r="G627" s="29"/>
      <c r="H627" s="29"/>
      <c r="I627" s="29"/>
    </row>
    <row r="628" spans="6:9" s="31" customFormat="1">
      <c r="F628" s="28"/>
      <c r="G628" s="29"/>
      <c r="H628" s="29"/>
      <c r="I628" s="29"/>
    </row>
    <row r="629" spans="6:9" s="31" customFormat="1">
      <c r="F629" s="28"/>
      <c r="G629" s="29"/>
      <c r="H629" s="29"/>
      <c r="I629" s="29"/>
    </row>
    <row r="630" spans="6:9" s="31" customFormat="1">
      <c r="F630" s="28"/>
      <c r="G630" s="29"/>
      <c r="H630" s="29"/>
      <c r="I630" s="29"/>
    </row>
    <row r="631" spans="6:9" s="31" customFormat="1">
      <c r="F631" s="28"/>
      <c r="G631" s="29"/>
      <c r="H631" s="29"/>
      <c r="I631" s="29"/>
    </row>
    <row r="632" spans="6:9" s="31" customFormat="1">
      <c r="F632" s="28"/>
      <c r="G632" s="29"/>
      <c r="H632" s="29"/>
      <c r="I632" s="29"/>
    </row>
    <row r="633" spans="6:9" s="31" customFormat="1">
      <c r="F633" s="28"/>
      <c r="G633" s="29"/>
      <c r="H633" s="29"/>
      <c r="I633" s="29"/>
    </row>
    <row r="634" spans="6:9" s="31" customFormat="1">
      <c r="F634" s="28"/>
      <c r="G634" s="29"/>
      <c r="H634" s="29"/>
      <c r="I634" s="29"/>
    </row>
    <row r="635" spans="6:9" s="31" customFormat="1">
      <c r="F635" s="28"/>
      <c r="G635" s="29"/>
      <c r="H635" s="29"/>
      <c r="I635" s="29"/>
    </row>
    <row r="636" spans="6:9" s="31" customFormat="1">
      <c r="F636" s="28"/>
      <c r="G636" s="29"/>
      <c r="H636" s="29"/>
      <c r="I636" s="29"/>
    </row>
    <row r="637" spans="6:9" s="31" customFormat="1">
      <c r="F637" s="28"/>
      <c r="G637" s="29"/>
      <c r="H637" s="29"/>
      <c r="I637" s="29"/>
    </row>
    <row r="638" spans="6:9" s="31" customFormat="1">
      <c r="F638" s="28"/>
      <c r="G638" s="29"/>
      <c r="H638" s="29"/>
      <c r="I638" s="29"/>
    </row>
    <row r="639" spans="6:9" s="31" customFormat="1">
      <c r="F639" s="28"/>
      <c r="G639" s="29"/>
      <c r="H639" s="29"/>
      <c r="I639" s="29"/>
    </row>
    <row r="640" spans="6:9" s="31" customFormat="1">
      <c r="F640" s="28"/>
      <c r="G640" s="29"/>
      <c r="H640" s="29"/>
      <c r="I640" s="29"/>
    </row>
    <row r="641" spans="6:9" s="31" customFormat="1">
      <c r="F641" s="28"/>
      <c r="G641" s="29"/>
      <c r="H641" s="29"/>
      <c r="I641" s="29"/>
    </row>
    <row r="642" spans="6:9" s="31" customFormat="1">
      <c r="F642" s="28"/>
      <c r="G642" s="29"/>
      <c r="H642" s="29"/>
      <c r="I642" s="29"/>
    </row>
    <row r="643" spans="6:9" s="31" customFormat="1">
      <c r="F643" s="28"/>
      <c r="G643" s="29"/>
      <c r="H643" s="29"/>
      <c r="I643" s="29"/>
    </row>
    <row r="644" spans="6:9" s="31" customFormat="1">
      <c r="F644" s="28"/>
      <c r="G644" s="29"/>
      <c r="H644" s="29"/>
      <c r="I644" s="29"/>
    </row>
    <row r="645" spans="6:9" s="31" customFormat="1">
      <c r="F645" s="28"/>
      <c r="G645" s="29"/>
      <c r="H645" s="29"/>
      <c r="I645" s="29"/>
    </row>
    <row r="646" spans="6:9" s="31" customFormat="1">
      <c r="F646" s="28"/>
      <c r="G646" s="29"/>
      <c r="H646" s="29"/>
      <c r="I646" s="29"/>
    </row>
    <row r="647" spans="6:9" s="31" customFormat="1">
      <c r="F647" s="28"/>
      <c r="G647" s="29"/>
      <c r="H647" s="29"/>
      <c r="I647" s="29"/>
    </row>
    <row r="648" spans="6:9" s="31" customFormat="1">
      <c r="F648" s="28"/>
      <c r="G648" s="29"/>
      <c r="H648" s="29"/>
      <c r="I648" s="29"/>
    </row>
    <row r="649" spans="6:9" s="31" customFormat="1">
      <c r="F649" s="28"/>
      <c r="G649" s="29"/>
      <c r="H649" s="29"/>
      <c r="I649" s="29"/>
    </row>
    <row r="650" spans="6:9" s="31" customFormat="1">
      <c r="F650" s="28"/>
      <c r="G650" s="29"/>
      <c r="H650" s="29"/>
      <c r="I650" s="29"/>
    </row>
    <row r="651" spans="6:9" s="24" customFormat="1">
      <c r="F651" s="26"/>
      <c r="G651" s="27"/>
      <c r="H651" s="27"/>
      <c r="I651" s="27"/>
    </row>
    <row r="652" spans="6:9" s="24" customFormat="1">
      <c r="F652" s="26"/>
      <c r="G652" s="27"/>
      <c r="H652" s="27"/>
      <c r="I652" s="27"/>
    </row>
    <row r="653" spans="6:9" s="24" customFormat="1">
      <c r="F653" s="26"/>
      <c r="G653" s="27"/>
      <c r="H653" s="27"/>
      <c r="I653" s="27"/>
    </row>
    <row r="654" spans="6:9" s="24" customFormat="1">
      <c r="F654" s="26"/>
      <c r="G654" s="27"/>
      <c r="H654" s="27"/>
      <c r="I654" s="27"/>
    </row>
    <row r="655" spans="6:9" s="24" customFormat="1">
      <c r="F655" s="26"/>
      <c r="G655" s="27"/>
      <c r="H655" s="27"/>
      <c r="I655" s="27"/>
    </row>
    <row r="656" spans="6:9" s="24" customFormat="1">
      <c r="F656" s="26"/>
      <c r="G656" s="27"/>
      <c r="H656" s="27"/>
      <c r="I656" s="27"/>
    </row>
    <row r="657" spans="6:9" s="24" customFormat="1">
      <c r="F657" s="26"/>
      <c r="G657" s="27"/>
      <c r="H657" s="27"/>
      <c r="I657" s="27"/>
    </row>
    <row r="658" spans="6:9" s="24" customFormat="1">
      <c r="F658" s="26"/>
      <c r="G658" s="27"/>
      <c r="H658" s="27"/>
      <c r="I658" s="27"/>
    </row>
    <row r="659" spans="6:9" s="24" customFormat="1">
      <c r="F659" s="26"/>
      <c r="G659" s="27"/>
      <c r="H659" s="27"/>
      <c r="I659" s="27"/>
    </row>
    <row r="660" spans="6:9" s="24" customFormat="1">
      <c r="F660" s="26"/>
      <c r="G660" s="27"/>
      <c r="H660" s="27"/>
      <c r="I660" s="27"/>
    </row>
    <row r="661" spans="6:9" s="24" customFormat="1">
      <c r="F661" s="26"/>
      <c r="G661" s="27"/>
      <c r="H661" s="27"/>
      <c r="I661" s="27"/>
    </row>
    <row r="662" spans="6:9" s="24" customFormat="1">
      <c r="F662" s="26"/>
      <c r="G662" s="27"/>
      <c r="H662" s="27"/>
      <c r="I662" s="27"/>
    </row>
    <row r="663" spans="6:9" s="24" customFormat="1">
      <c r="F663" s="26"/>
      <c r="G663" s="27"/>
      <c r="H663" s="27"/>
      <c r="I663" s="27"/>
    </row>
    <row r="664" spans="6:9" s="24" customFormat="1">
      <c r="F664" s="26"/>
      <c r="G664" s="27"/>
      <c r="H664" s="27"/>
      <c r="I664" s="27"/>
    </row>
    <row r="665" spans="6:9" s="24" customFormat="1">
      <c r="F665" s="26"/>
      <c r="G665" s="27"/>
      <c r="H665" s="27"/>
      <c r="I665" s="27"/>
    </row>
    <row r="666" spans="6:9" s="24" customFormat="1">
      <c r="F666" s="26"/>
      <c r="G666" s="27"/>
      <c r="H666" s="27"/>
      <c r="I666" s="27"/>
    </row>
    <row r="667" spans="6:9" s="24" customFormat="1">
      <c r="F667" s="26"/>
      <c r="G667" s="27"/>
      <c r="H667" s="27"/>
      <c r="I667" s="27"/>
    </row>
    <row r="668" spans="6:9" s="24" customFormat="1">
      <c r="F668" s="26"/>
      <c r="G668" s="27"/>
      <c r="H668" s="27"/>
      <c r="I668" s="27"/>
    </row>
    <row r="669" spans="6:9" s="24" customFormat="1">
      <c r="F669" s="26"/>
      <c r="G669" s="27"/>
      <c r="H669" s="27"/>
      <c r="I669" s="27"/>
    </row>
    <row r="670" spans="6:9" s="24" customFormat="1">
      <c r="F670" s="26"/>
      <c r="G670" s="27"/>
      <c r="H670" s="27"/>
      <c r="I670" s="27"/>
    </row>
    <row r="671" spans="6:9" s="24" customFormat="1">
      <c r="F671" s="26"/>
      <c r="G671" s="27"/>
      <c r="H671" s="27"/>
      <c r="I671" s="27"/>
    </row>
    <row r="672" spans="6:9" s="24" customFormat="1">
      <c r="F672" s="26"/>
      <c r="G672" s="27"/>
      <c r="H672" s="27"/>
      <c r="I672" s="27"/>
    </row>
    <row r="673" spans="6:9" s="24" customFormat="1">
      <c r="F673" s="26"/>
      <c r="G673" s="27"/>
      <c r="H673" s="27"/>
      <c r="I673" s="27"/>
    </row>
    <row r="674" spans="6:9" s="24" customFormat="1">
      <c r="F674" s="26"/>
      <c r="G674" s="27"/>
      <c r="H674" s="27"/>
      <c r="I674" s="27"/>
    </row>
    <row r="675" spans="6:9" s="24" customFormat="1">
      <c r="F675" s="26"/>
      <c r="G675" s="27"/>
      <c r="H675" s="27"/>
      <c r="I675" s="27"/>
    </row>
    <row r="676" spans="6:9" s="24" customFormat="1">
      <c r="F676" s="26"/>
      <c r="G676" s="27"/>
      <c r="H676" s="27"/>
      <c r="I676" s="27"/>
    </row>
    <row r="677" spans="6:9" s="24" customFormat="1">
      <c r="F677" s="26"/>
      <c r="G677" s="27"/>
      <c r="H677" s="27"/>
      <c r="I677" s="27"/>
    </row>
    <row r="678" spans="6:9" s="24" customFormat="1">
      <c r="F678" s="26"/>
      <c r="G678" s="27"/>
      <c r="H678" s="27"/>
      <c r="I678" s="27"/>
    </row>
    <row r="679" spans="6:9" s="24" customFormat="1">
      <c r="F679" s="26"/>
      <c r="G679" s="27"/>
      <c r="H679" s="27"/>
      <c r="I679" s="27"/>
    </row>
    <row r="680" spans="6:9" s="24" customFormat="1">
      <c r="F680" s="26"/>
      <c r="G680" s="27"/>
      <c r="H680" s="27"/>
      <c r="I680" s="27"/>
    </row>
    <row r="681" spans="6:9" s="24" customFormat="1">
      <c r="F681" s="26"/>
      <c r="G681" s="27"/>
      <c r="H681" s="27"/>
      <c r="I681" s="27"/>
    </row>
    <row r="682" spans="6:9" s="24" customFormat="1">
      <c r="F682" s="26"/>
      <c r="G682" s="27"/>
      <c r="H682" s="27"/>
      <c r="I682" s="27"/>
    </row>
    <row r="683" spans="6:9" s="24" customFormat="1">
      <c r="F683" s="26"/>
      <c r="G683" s="27"/>
      <c r="H683" s="27"/>
      <c r="I683" s="27"/>
    </row>
    <row r="684" spans="6:9" s="24" customFormat="1">
      <c r="F684" s="26"/>
      <c r="G684" s="27"/>
      <c r="H684" s="27"/>
      <c r="I684" s="27"/>
    </row>
    <row r="685" spans="6:9" s="24" customFormat="1">
      <c r="F685" s="26"/>
      <c r="G685" s="27"/>
      <c r="H685" s="27"/>
      <c r="I685" s="27"/>
    </row>
    <row r="686" spans="6:9" s="24" customFormat="1">
      <c r="F686" s="26"/>
      <c r="G686" s="27"/>
      <c r="H686" s="27"/>
      <c r="I686" s="27"/>
    </row>
    <row r="687" spans="6:9" s="24" customFormat="1">
      <c r="F687" s="26"/>
      <c r="G687" s="27"/>
      <c r="H687" s="27"/>
      <c r="I687" s="27"/>
    </row>
    <row r="688" spans="6:9" s="24" customFormat="1">
      <c r="F688" s="26"/>
      <c r="G688" s="27"/>
      <c r="H688" s="27"/>
      <c r="I688" s="27"/>
    </row>
    <row r="689" spans="6:9" s="24" customFormat="1">
      <c r="F689" s="26"/>
      <c r="G689" s="27"/>
      <c r="H689" s="27"/>
      <c r="I689" s="27"/>
    </row>
    <row r="690" spans="6:9" s="24" customFormat="1">
      <c r="F690" s="26"/>
      <c r="G690" s="27"/>
      <c r="H690" s="27"/>
      <c r="I690" s="27"/>
    </row>
    <row r="691" spans="6:9" s="24" customFormat="1">
      <c r="F691" s="26"/>
      <c r="G691" s="27"/>
      <c r="H691" s="27"/>
      <c r="I691" s="27"/>
    </row>
    <row r="692" spans="6:9" s="24" customFormat="1">
      <c r="F692" s="26"/>
      <c r="G692" s="27"/>
      <c r="H692" s="27"/>
      <c r="I692" s="27"/>
    </row>
    <row r="693" spans="6:9" s="24" customFormat="1">
      <c r="F693" s="26"/>
      <c r="G693" s="27"/>
      <c r="H693" s="27"/>
      <c r="I693" s="27"/>
    </row>
    <row r="694" spans="6:9" s="24" customFormat="1">
      <c r="F694" s="26"/>
      <c r="G694" s="27"/>
      <c r="H694" s="27"/>
      <c r="I694" s="27"/>
    </row>
    <row r="695" spans="6:9" s="24" customFormat="1">
      <c r="F695" s="26"/>
      <c r="G695" s="27"/>
      <c r="H695" s="27"/>
      <c r="I695" s="27"/>
    </row>
    <row r="696" spans="6:9" s="24" customFormat="1">
      <c r="F696" s="26"/>
      <c r="G696" s="27"/>
      <c r="H696" s="27"/>
      <c r="I696" s="27"/>
    </row>
    <row r="697" spans="6:9" s="24" customFormat="1">
      <c r="F697" s="26"/>
      <c r="G697" s="27"/>
      <c r="H697" s="27"/>
      <c r="I697" s="27"/>
    </row>
    <row r="698" spans="6:9" s="24" customFormat="1">
      <c r="F698" s="26"/>
      <c r="G698" s="27"/>
      <c r="H698" s="27"/>
      <c r="I698" s="27"/>
    </row>
    <row r="699" spans="6:9" s="24" customFormat="1">
      <c r="F699" s="26"/>
      <c r="G699" s="27"/>
      <c r="H699" s="27"/>
      <c r="I699" s="27"/>
    </row>
    <row r="700" spans="6:9" s="24" customFormat="1">
      <c r="F700" s="26"/>
      <c r="G700" s="27"/>
      <c r="H700" s="27"/>
      <c r="I700" s="27"/>
    </row>
    <row r="701" spans="6:9" s="24" customFormat="1">
      <c r="F701" s="26"/>
      <c r="G701" s="27"/>
      <c r="H701" s="27"/>
      <c r="I701" s="27"/>
    </row>
    <row r="702" spans="6:9" s="24" customFormat="1">
      <c r="F702" s="26"/>
      <c r="G702" s="27"/>
      <c r="H702" s="27"/>
      <c r="I702" s="27"/>
    </row>
    <row r="703" spans="6:9" s="24" customFormat="1">
      <c r="F703" s="26"/>
      <c r="G703" s="27"/>
      <c r="H703" s="27"/>
      <c r="I703" s="27"/>
    </row>
    <row r="704" spans="6:9" s="24" customFormat="1">
      <c r="F704" s="26"/>
      <c r="G704" s="27"/>
      <c r="H704" s="27"/>
      <c r="I704" s="27"/>
    </row>
    <row r="705" spans="6:9" s="24" customFormat="1">
      <c r="F705" s="26"/>
      <c r="G705" s="27"/>
      <c r="H705" s="27"/>
      <c r="I705" s="27"/>
    </row>
    <row r="706" spans="6:9" s="24" customFormat="1">
      <c r="F706" s="26"/>
      <c r="G706" s="27"/>
      <c r="H706" s="27"/>
      <c r="I706" s="27"/>
    </row>
    <row r="707" spans="6:9" s="24" customFormat="1">
      <c r="F707" s="26"/>
      <c r="G707" s="27"/>
      <c r="H707" s="27"/>
      <c r="I707" s="27"/>
    </row>
    <row r="708" spans="6:9" s="24" customFormat="1">
      <c r="F708" s="26"/>
      <c r="G708" s="27"/>
      <c r="H708" s="27"/>
      <c r="I708" s="27"/>
    </row>
    <row r="709" spans="6:9" s="24" customFormat="1">
      <c r="F709" s="26"/>
      <c r="G709" s="27"/>
      <c r="H709" s="27"/>
      <c r="I709" s="27"/>
    </row>
    <row r="710" spans="6:9" s="24" customFormat="1">
      <c r="F710" s="26"/>
      <c r="G710" s="27"/>
      <c r="H710" s="27"/>
      <c r="I710" s="27"/>
    </row>
    <row r="711" spans="6:9" s="24" customFormat="1">
      <c r="F711" s="26"/>
      <c r="G711" s="27"/>
      <c r="H711" s="27"/>
      <c r="I711" s="27"/>
    </row>
    <row r="712" spans="6:9" s="24" customFormat="1">
      <c r="F712" s="26"/>
      <c r="G712" s="27"/>
      <c r="H712" s="27"/>
      <c r="I712" s="27"/>
    </row>
    <row r="713" spans="6:9" s="24" customFormat="1">
      <c r="F713" s="26"/>
      <c r="G713" s="27"/>
      <c r="H713" s="27"/>
      <c r="I713" s="27"/>
    </row>
    <row r="714" spans="6:9" s="24" customFormat="1">
      <c r="F714" s="26"/>
      <c r="G714" s="27"/>
      <c r="H714" s="27"/>
      <c r="I714" s="27"/>
    </row>
    <row r="715" spans="6:9" s="24" customFormat="1">
      <c r="F715" s="26"/>
      <c r="G715" s="27"/>
      <c r="H715" s="27"/>
      <c r="I715" s="27"/>
    </row>
    <row r="716" spans="6:9" s="24" customFormat="1">
      <c r="F716" s="26"/>
      <c r="G716" s="27"/>
      <c r="H716" s="27"/>
      <c r="I716" s="27"/>
    </row>
    <row r="717" spans="6:9" s="24" customFormat="1">
      <c r="F717" s="26"/>
      <c r="G717" s="27"/>
      <c r="H717" s="27"/>
      <c r="I717" s="27"/>
    </row>
    <row r="718" spans="6:9" s="24" customFormat="1">
      <c r="F718" s="26"/>
      <c r="G718" s="27"/>
      <c r="H718" s="27"/>
      <c r="I718" s="27"/>
    </row>
    <row r="719" spans="6:9" s="24" customFormat="1">
      <c r="F719" s="26"/>
      <c r="G719" s="27"/>
      <c r="H719" s="27"/>
      <c r="I719" s="27"/>
    </row>
    <row r="720" spans="6:9" s="24" customFormat="1">
      <c r="F720" s="26"/>
      <c r="G720" s="27"/>
      <c r="H720" s="27"/>
      <c r="I720" s="27"/>
    </row>
    <row r="721" spans="6:9" s="5" customFormat="1" ht="14.25">
      <c r="F721" s="8"/>
      <c r="G721" s="10"/>
      <c r="H721" s="10"/>
      <c r="I721" s="10"/>
    </row>
    <row r="722" spans="6:9" s="5" customFormat="1" ht="14.25">
      <c r="F722" s="8"/>
      <c r="G722" s="10"/>
      <c r="H722" s="10"/>
      <c r="I722" s="10"/>
    </row>
    <row r="723" spans="6:9" s="5" customFormat="1" ht="14.25">
      <c r="F723" s="8"/>
      <c r="G723" s="10"/>
      <c r="H723" s="10"/>
      <c r="I723" s="10"/>
    </row>
    <row r="724" spans="6:9" s="5" customFormat="1" ht="14.25">
      <c r="F724" s="8"/>
      <c r="G724" s="10"/>
      <c r="H724" s="10"/>
      <c r="I724" s="10"/>
    </row>
    <row r="725" spans="6:9" s="5" customFormat="1" ht="14.25">
      <c r="F725" s="8"/>
      <c r="G725" s="10"/>
      <c r="H725" s="10"/>
      <c r="I725" s="10"/>
    </row>
    <row r="726" spans="6:9" s="5" customFormat="1" ht="14.25">
      <c r="F726" s="8"/>
      <c r="G726" s="10"/>
      <c r="H726" s="10"/>
      <c r="I726" s="10"/>
    </row>
    <row r="727" spans="6:9" s="5" customFormat="1" ht="14.25">
      <c r="F727" s="8"/>
      <c r="G727" s="10"/>
      <c r="H727" s="10"/>
      <c r="I727" s="10"/>
    </row>
    <row r="728" spans="6:9" s="5" customFormat="1" ht="14.25">
      <c r="F728" s="8"/>
      <c r="G728" s="10"/>
      <c r="H728" s="10"/>
      <c r="I728" s="10"/>
    </row>
    <row r="729" spans="6:9" s="5" customFormat="1" ht="14.25">
      <c r="F729" s="8"/>
      <c r="G729" s="10"/>
      <c r="H729" s="10"/>
      <c r="I729" s="10"/>
    </row>
    <row r="730" spans="6:9" s="5" customFormat="1" ht="14.25">
      <c r="F730" s="8"/>
      <c r="G730" s="10"/>
      <c r="H730" s="10"/>
      <c r="I730" s="10"/>
    </row>
    <row r="731" spans="6:9" s="5" customFormat="1" ht="14.25">
      <c r="F731" s="8"/>
      <c r="G731" s="10"/>
      <c r="H731" s="10"/>
      <c r="I731" s="10"/>
    </row>
    <row r="732" spans="6:9" s="5" customFormat="1" ht="14.25">
      <c r="F732" s="8"/>
      <c r="G732" s="10"/>
      <c r="H732" s="10"/>
      <c r="I732" s="10"/>
    </row>
    <row r="733" spans="6:9" s="5" customFormat="1" ht="14.25">
      <c r="F733" s="8"/>
      <c r="G733" s="10"/>
      <c r="H733" s="10"/>
      <c r="I733" s="10"/>
    </row>
    <row r="734" spans="6:9" s="5" customFormat="1" ht="14.25">
      <c r="F734" s="8"/>
      <c r="G734" s="10"/>
      <c r="H734" s="10"/>
      <c r="I734" s="10"/>
    </row>
    <row r="735" spans="6:9" s="5" customFormat="1" ht="14.25">
      <c r="F735" s="8"/>
      <c r="G735" s="10"/>
      <c r="H735" s="10"/>
      <c r="I735" s="10"/>
    </row>
    <row r="736" spans="6:9" s="5" customFormat="1" ht="14.25">
      <c r="F736" s="8"/>
      <c r="G736" s="10"/>
      <c r="H736" s="10"/>
      <c r="I736" s="10"/>
    </row>
    <row r="737" spans="6:9" s="5" customFormat="1" ht="14.25">
      <c r="F737" s="8"/>
      <c r="G737" s="10"/>
      <c r="H737" s="10"/>
      <c r="I737" s="10"/>
    </row>
    <row r="738" spans="6:9" s="5" customFormat="1" ht="14.25">
      <c r="F738" s="8"/>
      <c r="G738" s="10"/>
      <c r="H738" s="10"/>
      <c r="I738" s="10"/>
    </row>
    <row r="739" spans="6:9" s="5" customFormat="1" ht="14.25">
      <c r="F739" s="8"/>
      <c r="G739" s="10"/>
      <c r="H739" s="10"/>
      <c r="I739" s="10"/>
    </row>
    <row r="740" spans="6:9" s="5" customFormat="1" ht="14.25">
      <c r="F740" s="8"/>
      <c r="G740" s="10"/>
      <c r="H740" s="10"/>
      <c r="I740" s="10"/>
    </row>
    <row r="741" spans="6:9" s="5" customFormat="1" ht="14.25">
      <c r="F741" s="8"/>
      <c r="G741" s="10"/>
      <c r="H741" s="10"/>
      <c r="I741" s="10"/>
    </row>
    <row r="742" spans="6:9" s="5" customFormat="1" ht="14.25">
      <c r="F742" s="8"/>
      <c r="G742" s="10"/>
      <c r="H742" s="10"/>
      <c r="I742" s="10"/>
    </row>
    <row r="743" spans="6:9" s="5" customFormat="1" ht="14.25">
      <c r="F743" s="8"/>
      <c r="G743" s="10"/>
      <c r="H743" s="10"/>
      <c r="I743" s="10"/>
    </row>
    <row r="744" spans="6:9" s="5" customFormat="1" ht="14.25">
      <c r="F744" s="8"/>
      <c r="G744" s="10"/>
      <c r="H744" s="10"/>
      <c r="I744" s="10"/>
    </row>
    <row r="745" spans="6:9" s="5" customFormat="1" ht="14.25">
      <c r="F745" s="8"/>
      <c r="G745" s="10"/>
      <c r="H745" s="10"/>
      <c r="I745" s="10"/>
    </row>
    <row r="746" spans="6:9" s="5" customFormat="1" ht="14.25">
      <c r="F746" s="8"/>
      <c r="G746" s="10"/>
      <c r="H746" s="10"/>
      <c r="I746" s="10"/>
    </row>
    <row r="747" spans="6:9" s="5" customFormat="1" ht="14.25">
      <c r="F747" s="8"/>
      <c r="G747" s="10"/>
      <c r="H747" s="10"/>
      <c r="I747" s="10"/>
    </row>
    <row r="748" spans="6:9" s="5" customFormat="1" ht="14.25">
      <c r="F748" s="8"/>
      <c r="G748" s="10"/>
      <c r="H748" s="10"/>
      <c r="I748" s="10"/>
    </row>
    <row r="749" spans="6:9" s="5" customFormat="1" ht="14.25">
      <c r="F749" s="8"/>
      <c r="G749" s="10"/>
      <c r="H749" s="10"/>
      <c r="I749" s="10"/>
    </row>
    <row r="750" spans="6:9" s="5" customFormat="1" ht="14.25">
      <c r="F750" s="8"/>
      <c r="G750" s="10"/>
      <c r="H750" s="10"/>
      <c r="I750" s="10"/>
    </row>
    <row r="751" spans="6:9" s="5" customFormat="1" ht="14.25">
      <c r="F751" s="8"/>
      <c r="G751" s="10"/>
      <c r="H751" s="10"/>
      <c r="I751" s="10"/>
    </row>
    <row r="752" spans="6:9" s="5" customFormat="1" ht="14.25">
      <c r="F752" s="8"/>
      <c r="G752" s="10"/>
      <c r="H752" s="10"/>
      <c r="I752" s="10"/>
    </row>
    <row r="753" spans="6:9" s="5" customFormat="1" ht="14.25">
      <c r="F753" s="8"/>
      <c r="G753" s="10"/>
      <c r="H753" s="10"/>
      <c r="I753" s="10"/>
    </row>
    <row r="754" spans="6:9" s="5" customFormat="1" ht="14.25">
      <c r="F754" s="8"/>
      <c r="G754" s="10"/>
      <c r="H754" s="10"/>
      <c r="I754" s="10"/>
    </row>
    <row r="755" spans="6:9" s="5" customFormat="1" ht="14.25">
      <c r="F755" s="8"/>
      <c r="G755" s="10"/>
      <c r="H755" s="10"/>
      <c r="I755" s="10"/>
    </row>
    <row r="756" spans="6:9" s="5" customFormat="1" ht="14.25">
      <c r="F756" s="8"/>
      <c r="G756" s="10"/>
      <c r="H756" s="10"/>
      <c r="I756" s="10"/>
    </row>
    <row r="757" spans="6:9" s="5" customFormat="1" ht="14.25">
      <c r="F757" s="8"/>
      <c r="G757" s="10"/>
      <c r="H757" s="10"/>
      <c r="I757" s="10"/>
    </row>
    <row r="758" spans="6:9" s="5" customFormat="1" ht="14.25">
      <c r="F758" s="8"/>
      <c r="G758" s="10"/>
      <c r="H758" s="10"/>
      <c r="I758" s="10"/>
    </row>
    <row r="759" spans="6:9" s="5" customFormat="1" ht="14.25">
      <c r="F759" s="8"/>
      <c r="G759" s="10"/>
      <c r="H759" s="10"/>
      <c r="I759" s="10"/>
    </row>
    <row r="760" spans="6:9" s="5" customFormat="1" ht="14.25">
      <c r="F760" s="8"/>
      <c r="G760" s="10"/>
      <c r="H760" s="10"/>
      <c r="I760" s="10"/>
    </row>
    <row r="761" spans="6:9" s="5" customFormat="1" ht="14.25">
      <c r="F761" s="8"/>
      <c r="G761" s="10"/>
      <c r="H761" s="10"/>
      <c r="I761" s="10"/>
    </row>
    <row r="762" spans="6:9" s="5" customFormat="1" ht="14.25">
      <c r="F762" s="8"/>
      <c r="G762" s="10"/>
      <c r="H762" s="10"/>
      <c r="I762" s="10"/>
    </row>
    <row r="763" spans="6:9" s="5" customFormat="1" ht="14.25">
      <c r="F763" s="8"/>
      <c r="G763" s="10"/>
      <c r="H763" s="10"/>
      <c r="I763" s="10"/>
    </row>
    <row r="764" spans="6:9" s="5" customFormat="1" ht="14.25">
      <c r="F764" s="8"/>
      <c r="G764" s="10"/>
      <c r="H764" s="10"/>
      <c r="I764" s="10"/>
    </row>
    <row r="765" spans="6:9" s="5" customFormat="1" ht="14.25">
      <c r="F765" s="8"/>
      <c r="G765" s="10"/>
      <c r="H765" s="10"/>
      <c r="I765" s="10"/>
    </row>
    <row r="766" spans="6:9" s="5" customFormat="1" ht="14.25">
      <c r="F766" s="8"/>
      <c r="G766" s="10"/>
      <c r="H766" s="10"/>
      <c r="I766" s="10"/>
    </row>
    <row r="767" spans="6:9" s="5" customFormat="1" ht="14.25">
      <c r="F767" s="8"/>
      <c r="G767" s="10"/>
      <c r="H767" s="10"/>
      <c r="I767" s="10"/>
    </row>
    <row r="768" spans="6:9" s="5" customFormat="1" ht="14.25">
      <c r="F768" s="8"/>
      <c r="G768" s="10"/>
      <c r="H768" s="10"/>
      <c r="I768" s="10"/>
    </row>
    <row r="769" spans="6:9" s="5" customFormat="1" ht="14.25">
      <c r="F769" s="8"/>
      <c r="G769" s="10"/>
      <c r="H769" s="10"/>
      <c r="I769" s="10"/>
    </row>
    <row r="770" spans="6:9" s="5" customFormat="1" ht="14.25">
      <c r="F770" s="8"/>
      <c r="G770" s="10"/>
      <c r="H770" s="10"/>
      <c r="I770" s="10"/>
    </row>
    <row r="771" spans="6:9" s="5" customFormat="1" ht="14.25">
      <c r="F771" s="8"/>
      <c r="G771" s="10"/>
      <c r="H771" s="10"/>
      <c r="I771" s="10"/>
    </row>
    <row r="772" spans="6:9" s="5" customFormat="1" ht="14.25">
      <c r="F772" s="8"/>
      <c r="G772" s="10"/>
      <c r="H772" s="10"/>
      <c r="I772" s="10"/>
    </row>
    <row r="773" spans="6:9" s="5" customFormat="1" ht="14.25">
      <c r="F773" s="8"/>
      <c r="G773" s="10"/>
      <c r="H773" s="10"/>
      <c r="I773" s="10"/>
    </row>
    <row r="774" spans="6:9" s="5" customFormat="1" ht="14.25">
      <c r="F774" s="8"/>
      <c r="G774" s="10"/>
      <c r="H774" s="10"/>
      <c r="I774" s="10"/>
    </row>
    <row r="775" spans="6:9" s="5" customFormat="1" ht="14.25">
      <c r="F775" s="8"/>
      <c r="G775" s="10"/>
      <c r="H775" s="10"/>
      <c r="I775" s="10"/>
    </row>
    <row r="776" spans="6:9" s="5" customFormat="1" ht="14.25">
      <c r="F776" s="8"/>
      <c r="G776" s="10"/>
      <c r="H776" s="10"/>
      <c r="I776" s="10"/>
    </row>
    <row r="777" spans="6:9" s="5" customFormat="1" ht="14.25">
      <c r="F777" s="8"/>
      <c r="G777" s="10"/>
      <c r="H777" s="10"/>
      <c r="I777" s="10"/>
    </row>
    <row r="778" spans="6:9" s="5" customFormat="1" ht="14.25">
      <c r="F778" s="8"/>
      <c r="G778" s="10"/>
      <c r="H778" s="10"/>
      <c r="I778" s="10"/>
    </row>
    <row r="779" spans="6:9" s="5" customFormat="1" ht="14.25">
      <c r="F779" s="8"/>
      <c r="G779" s="10"/>
      <c r="H779" s="10"/>
      <c r="I779" s="10"/>
    </row>
    <row r="780" spans="6:9" s="5" customFormat="1" ht="14.25">
      <c r="F780" s="8"/>
      <c r="G780" s="10"/>
      <c r="H780" s="10"/>
      <c r="I780" s="10"/>
    </row>
    <row r="781" spans="6:9" s="5" customFormat="1" ht="14.25">
      <c r="F781" s="8"/>
      <c r="G781" s="10"/>
      <c r="H781" s="10"/>
      <c r="I781" s="10"/>
    </row>
    <row r="782" spans="6:9" s="5" customFormat="1" ht="14.25">
      <c r="F782" s="8"/>
      <c r="G782" s="10"/>
      <c r="H782" s="10"/>
      <c r="I782" s="10"/>
    </row>
    <row r="783" spans="6:9" s="5" customFormat="1" ht="14.25">
      <c r="F783" s="8"/>
      <c r="G783" s="10"/>
      <c r="H783" s="10"/>
      <c r="I783" s="10"/>
    </row>
    <row r="784" spans="6:9" s="5" customFormat="1" ht="14.25">
      <c r="F784" s="8"/>
      <c r="G784" s="10"/>
      <c r="H784" s="10"/>
      <c r="I784" s="10"/>
    </row>
    <row r="785" spans="6:9" s="5" customFormat="1" ht="14.25">
      <c r="F785" s="8"/>
      <c r="G785" s="10"/>
      <c r="H785" s="10"/>
      <c r="I785" s="10"/>
    </row>
    <row r="786" spans="6:9" s="5" customFormat="1" ht="14.25">
      <c r="F786" s="8"/>
      <c r="G786" s="10"/>
      <c r="H786" s="10"/>
      <c r="I786" s="10"/>
    </row>
    <row r="787" spans="6:9" s="5" customFormat="1" ht="14.25">
      <c r="F787" s="8"/>
      <c r="G787" s="10"/>
      <c r="H787" s="10"/>
      <c r="I787" s="10"/>
    </row>
    <row r="788" spans="6:9" s="5" customFormat="1" ht="14.25">
      <c r="F788" s="8"/>
      <c r="G788" s="10"/>
      <c r="H788" s="10"/>
      <c r="I788" s="10"/>
    </row>
    <row r="789" spans="6:9" s="5" customFormat="1" ht="14.25">
      <c r="F789" s="8"/>
      <c r="G789" s="10"/>
      <c r="H789" s="10"/>
      <c r="I789" s="10"/>
    </row>
    <row r="790" spans="6:9" s="5" customFormat="1" ht="14.25">
      <c r="F790" s="8"/>
      <c r="G790" s="10"/>
      <c r="H790" s="10"/>
      <c r="I790" s="10"/>
    </row>
    <row r="791" spans="6:9" s="5" customFormat="1" ht="14.25">
      <c r="F791" s="8"/>
      <c r="G791" s="10"/>
      <c r="H791" s="10"/>
      <c r="I791" s="10"/>
    </row>
    <row r="792" spans="6:9" s="5" customFormat="1" ht="14.25">
      <c r="F792" s="8"/>
      <c r="G792" s="10"/>
      <c r="H792" s="10"/>
      <c r="I792" s="10"/>
    </row>
    <row r="793" spans="6:9" s="5" customFormat="1" ht="14.25">
      <c r="F793" s="8"/>
      <c r="G793" s="10"/>
      <c r="H793" s="10"/>
      <c r="I793" s="10"/>
    </row>
    <row r="794" spans="6:9" s="5" customFormat="1" ht="14.25">
      <c r="F794" s="8"/>
      <c r="G794" s="10"/>
      <c r="H794" s="10"/>
      <c r="I794" s="10"/>
    </row>
    <row r="795" spans="6:9" s="5" customFormat="1" ht="14.25">
      <c r="F795" s="8"/>
      <c r="G795" s="10"/>
      <c r="H795" s="10"/>
      <c r="I795" s="10"/>
    </row>
    <row r="796" spans="6:9" s="5" customFormat="1" ht="14.25">
      <c r="F796" s="8"/>
      <c r="G796" s="10"/>
      <c r="H796" s="10"/>
      <c r="I796" s="10"/>
    </row>
    <row r="797" spans="6:9" s="5" customFormat="1" ht="14.25">
      <c r="F797" s="8"/>
      <c r="G797" s="10"/>
      <c r="H797" s="10"/>
      <c r="I797" s="10"/>
    </row>
    <row r="798" spans="6:9" s="5" customFormat="1" ht="14.25">
      <c r="F798" s="8"/>
      <c r="G798" s="10"/>
      <c r="H798" s="10"/>
      <c r="I798" s="10"/>
    </row>
    <row r="799" spans="6:9" s="5" customFormat="1" ht="14.25">
      <c r="F799" s="8"/>
      <c r="G799" s="10"/>
      <c r="H799" s="10"/>
      <c r="I799" s="10"/>
    </row>
    <row r="800" spans="6:9" s="5" customFormat="1" ht="14.25">
      <c r="F800" s="8"/>
      <c r="G800" s="10"/>
      <c r="H800" s="10"/>
      <c r="I800" s="10"/>
    </row>
    <row r="801" spans="6:9" s="5" customFormat="1" ht="14.25">
      <c r="F801" s="8"/>
      <c r="G801" s="10"/>
      <c r="H801" s="10"/>
      <c r="I801" s="10"/>
    </row>
    <row r="802" spans="6:9" s="5" customFormat="1" ht="14.25">
      <c r="F802" s="8"/>
      <c r="G802" s="10"/>
      <c r="H802" s="10"/>
      <c r="I802" s="10"/>
    </row>
    <row r="803" spans="6:9" s="5" customFormat="1" ht="14.25">
      <c r="F803" s="8"/>
      <c r="G803" s="10"/>
      <c r="H803" s="10"/>
      <c r="I803" s="10"/>
    </row>
    <row r="804" spans="6:9" s="5" customFormat="1" ht="14.25">
      <c r="F804" s="8"/>
      <c r="G804" s="10"/>
      <c r="H804" s="10"/>
      <c r="I804" s="10"/>
    </row>
    <row r="805" spans="6:9" s="5" customFormat="1" ht="14.25">
      <c r="F805" s="8"/>
      <c r="G805" s="10"/>
      <c r="H805" s="10"/>
      <c r="I805" s="10"/>
    </row>
    <row r="806" spans="6:9" s="5" customFormat="1" ht="14.25">
      <c r="F806" s="8"/>
      <c r="G806" s="10"/>
      <c r="H806" s="10"/>
      <c r="I806" s="10"/>
    </row>
    <row r="807" spans="6:9" s="5" customFormat="1" ht="14.25">
      <c r="F807" s="8"/>
      <c r="G807" s="10"/>
      <c r="H807" s="10"/>
      <c r="I807" s="10"/>
    </row>
    <row r="808" spans="6:9" s="5" customFormat="1" ht="14.25">
      <c r="F808" s="8"/>
      <c r="G808" s="10"/>
      <c r="H808" s="10"/>
      <c r="I808" s="10"/>
    </row>
    <row r="809" spans="6:9" s="5" customFormat="1" ht="14.25">
      <c r="F809" s="8"/>
      <c r="G809" s="10"/>
      <c r="H809" s="10"/>
      <c r="I809" s="10"/>
    </row>
    <row r="810" spans="6:9" s="5" customFormat="1" ht="14.25">
      <c r="F810" s="8"/>
      <c r="G810" s="10"/>
      <c r="H810" s="10"/>
      <c r="I810" s="10"/>
    </row>
    <row r="811" spans="6:9" s="5" customFormat="1" ht="14.25">
      <c r="F811" s="8"/>
      <c r="G811" s="10"/>
      <c r="H811" s="10"/>
      <c r="I811" s="10"/>
    </row>
    <row r="812" spans="6:9" s="5" customFormat="1" ht="14.25">
      <c r="F812" s="8"/>
      <c r="G812" s="10"/>
      <c r="H812" s="10"/>
      <c r="I812" s="10"/>
    </row>
    <row r="813" spans="6:9" s="5" customFormat="1" ht="14.25">
      <c r="F813" s="8"/>
      <c r="G813" s="10"/>
      <c r="H813" s="10"/>
      <c r="I813" s="10"/>
    </row>
    <row r="814" spans="6:9" s="5" customFormat="1" ht="14.25">
      <c r="F814" s="8"/>
      <c r="G814" s="10"/>
      <c r="H814" s="10"/>
      <c r="I814" s="10"/>
    </row>
    <row r="815" spans="6:9" s="5" customFormat="1" ht="14.25">
      <c r="F815" s="8"/>
      <c r="G815" s="10"/>
      <c r="H815" s="10"/>
      <c r="I815" s="10"/>
    </row>
    <row r="816" spans="6:9" s="5" customFormat="1" ht="14.25">
      <c r="F816" s="8"/>
      <c r="G816" s="10"/>
      <c r="H816" s="10"/>
      <c r="I816" s="10"/>
    </row>
    <row r="817" spans="6:9" s="5" customFormat="1" ht="14.25">
      <c r="F817" s="8"/>
      <c r="G817" s="10"/>
      <c r="H817" s="10"/>
      <c r="I817" s="10"/>
    </row>
    <row r="818" spans="6:9" s="5" customFormat="1" ht="14.25">
      <c r="F818" s="8"/>
      <c r="G818" s="10"/>
      <c r="H818" s="10"/>
      <c r="I818" s="10"/>
    </row>
    <row r="819" spans="6:9" s="5" customFormat="1" ht="14.25">
      <c r="F819" s="8"/>
      <c r="G819" s="10"/>
      <c r="H819" s="10"/>
      <c r="I819" s="10"/>
    </row>
    <row r="820" spans="6:9" s="5" customFormat="1" ht="14.25">
      <c r="F820" s="8"/>
      <c r="G820" s="10"/>
      <c r="H820" s="10"/>
      <c r="I820" s="10"/>
    </row>
    <row r="821" spans="6:9" s="5" customFormat="1" ht="14.25">
      <c r="F821" s="8"/>
      <c r="G821" s="10"/>
      <c r="H821" s="10"/>
      <c r="I821" s="10"/>
    </row>
    <row r="822" spans="6:9" s="5" customFormat="1" ht="14.25">
      <c r="F822" s="8"/>
      <c r="G822" s="10"/>
      <c r="H822" s="10"/>
      <c r="I822" s="10"/>
    </row>
    <row r="823" spans="6:9" s="5" customFormat="1" ht="14.25">
      <c r="F823" s="8"/>
      <c r="G823" s="10"/>
      <c r="H823" s="10"/>
      <c r="I823" s="10"/>
    </row>
    <row r="824" spans="6:9" s="5" customFormat="1" ht="14.25">
      <c r="F824" s="8"/>
      <c r="G824" s="10"/>
      <c r="H824" s="10"/>
      <c r="I824" s="10"/>
    </row>
    <row r="825" spans="6:9" s="5" customFormat="1" ht="14.25">
      <c r="F825" s="8"/>
      <c r="G825" s="10"/>
      <c r="H825" s="10"/>
      <c r="I825" s="10"/>
    </row>
    <row r="826" spans="6:9" s="5" customFormat="1" ht="14.25">
      <c r="F826" s="8"/>
      <c r="G826" s="10"/>
      <c r="H826" s="10"/>
      <c r="I826" s="10"/>
    </row>
    <row r="827" spans="6:9" s="5" customFormat="1" ht="14.25">
      <c r="F827" s="8"/>
      <c r="G827" s="10"/>
      <c r="H827" s="10"/>
      <c r="I827" s="10"/>
    </row>
    <row r="828" spans="6:9" s="5" customFormat="1" ht="14.25">
      <c r="F828" s="8"/>
      <c r="G828" s="10"/>
      <c r="H828" s="10"/>
      <c r="I828" s="10"/>
    </row>
    <row r="829" spans="6:9" s="5" customFormat="1" ht="14.25">
      <c r="F829" s="8"/>
      <c r="G829" s="10"/>
      <c r="H829" s="10"/>
      <c r="I829" s="10"/>
    </row>
    <row r="830" spans="6:9" s="5" customFormat="1" ht="14.25">
      <c r="F830" s="8"/>
      <c r="G830" s="10"/>
      <c r="H830" s="10"/>
      <c r="I830" s="10"/>
    </row>
    <row r="831" spans="6:9" s="5" customFormat="1" ht="14.25">
      <c r="F831" s="8"/>
      <c r="G831" s="10"/>
      <c r="H831" s="10"/>
      <c r="I831" s="10"/>
    </row>
    <row r="832" spans="6:9" s="5" customFormat="1" ht="14.25">
      <c r="F832" s="8"/>
      <c r="G832" s="10"/>
      <c r="H832" s="10"/>
      <c r="I832" s="10"/>
    </row>
    <row r="833" spans="6:9" s="5" customFormat="1" ht="14.25">
      <c r="F833" s="8"/>
      <c r="G833" s="10"/>
      <c r="H833" s="10"/>
      <c r="I833" s="10"/>
    </row>
    <row r="834" spans="6:9" s="5" customFormat="1" ht="14.25">
      <c r="F834" s="8"/>
      <c r="G834" s="10"/>
      <c r="H834" s="10"/>
      <c r="I834" s="10"/>
    </row>
    <row r="835" spans="6:9" s="5" customFormat="1" ht="14.25">
      <c r="F835" s="8"/>
      <c r="G835" s="10"/>
      <c r="H835" s="10"/>
      <c r="I835" s="10"/>
    </row>
    <row r="836" spans="6:9" s="5" customFormat="1" ht="14.25">
      <c r="F836" s="8"/>
      <c r="G836" s="10"/>
      <c r="H836" s="10"/>
      <c r="I836" s="10"/>
    </row>
    <row r="837" spans="6:9" s="5" customFormat="1" ht="14.25">
      <c r="F837" s="8"/>
      <c r="G837" s="10"/>
      <c r="H837" s="10"/>
      <c r="I837" s="10"/>
    </row>
    <row r="838" spans="6:9" s="5" customFormat="1" ht="14.25">
      <c r="F838" s="8"/>
      <c r="G838" s="10"/>
      <c r="H838" s="10"/>
      <c r="I838" s="10"/>
    </row>
    <row r="839" spans="6:9" s="5" customFormat="1" ht="14.25">
      <c r="F839" s="8"/>
      <c r="G839" s="10"/>
      <c r="H839" s="10"/>
      <c r="I839" s="10"/>
    </row>
    <row r="840" spans="6:9" s="5" customFormat="1" ht="14.25">
      <c r="F840" s="8"/>
      <c r="G840" s="10"/>
      <c r="H840" s="10"/>
      <c r="I840" s="10"/>
    </row>
    <row r="841" spans="6:9" s="5" customFormat="1" ht="14.25">
      <c r="F841" s="8"/>
      <c r="G841" s="10"/>
      <c r="H841" s="10"/>
      <c r="I841" s="10"/>
    </row>
    <row r="842" spans="6:9" s="5" customFormat="1" ht="14.25">
      <c r="F842" s="8"/>
      <c r="G842" s="10"/>
      <c r="H842" s="10"/>
      <c r="I842" s="10"/>
    </row>
    <row r="843" spans="6:9" s="5" customFormat="1" ht="14.25">
      <c r="F843" s="8"/>
      <c r="G843" s="10"/>
      <c r="H843" s="10"/>
      <c r="I843" s="10"/>
    </row>
    <row r="844" spans="6:9" s="5" customFormat="1" ht="14.25">
      <c r="F844" s="8"/>
      <c r="G844" s="10"/>
      <c r="H844" s="10"/>
      <c r="I844" s="10"/>
    </row>
    <row r="845" spans="6:9" s="5" customFormat="1" ht="14.25">
      <c r="F845" s="8"/>
      <c r="G845" s="10"/>
      <c r="H845" s="10"/>
      <c r="I845" s="10"/>
    </row>
    <row r="846" spans="6:9" s="5" customFormat="1" ht="14.25">
      <c r="F846" s="8"/>
      <c r="G846" s="10"/>
      <c r="H846" s="10"/>
      <c r="I846" s="10"/>
    </row>
    <row r="847" spans="6:9" s="5" customFormat="1" ht="14.25">
      <c r="F847" s="8"/>
      <c r="G847" s="10"/>
      <c r="H847" s="10"/>
      <c r="I847" s="10"/>
    </row>
    <row r="848" spans="6:9" s="5" customFormat="1" ht="14.25">
      <c r="F848" s="8"/>
      <c r="G848" s="10"/>
      <c r="H848" s="10"/>
      <c r="I848" s="10"/>
    </row>
    <row r="849" spans="6:9" s="5" customFormat="1" ht="14.25">
      <c r="F849" s="8"/>
      <c r="G849" s="10"/>
      <c r="H849" s="10"/>
      <c r="I849" s="10"/>
    </row>
    <row r="850" spans="6:9" s="5" customFormat="1" ht="14.25">
      <c r="F850" s="8"/>
      <c r="G850" s="10"/>
      <c r="H850" s="10"/>
      <c r="I850" s="10"/>
    </row>
    <row r="851" spans="6:9" s="5" customFormat="1" ht="14.25">
      <c r="F851" s="8"/>
      <c r="G851" s="10"/>
      <c r="H851" s="10"/>
      <c r="I851" s="10"/>
    </row>
    <row r="852" spans="6:9" s="5" customFormat="1" ht="14.25">
      <c r="F852" s="8"/>
      <c r="G852" s="10"/>
      <c r="H852" s="10"/>
      <c r="I852" s="10"/>
    </row>
    <row r="853" spans="6:9" s="5" customFormat="1" ht="14.25">
      <c r="F853" s="8"/>
      <c r="G853" s="10"/>
      <c r="H853" s="10"/>
      <c r="I853" s="10"/>
    </row>
    <row r="854" spans="6:9" s="5" customFormat="1" ht="14.25">
      <c r="F854" s="8"/>
      <c r="G854" s="10"/>
      <c r="H854" s="10"/>
      <c r="I854" s="10"/>
    </row>
    <row r="855" spans="6:9" s="5" customFormat="1" ht="14.25">
      <c r="F855" s="8"/>
      <c r="G855" s="10"/>
      <c r="H855" s="10"/>
      <c r="I855" s="10"/>
    </row>
    <row r="856" spans="6:9" s="5" customFormat="1" ht="14.25">
      <c r="F856" s="8"/>
      <c r="G856" s="10"/>
      <c r="H856" s="10"/>
      <c r="I856" s="10"/>
    </row>
    <row r="857" spans="6:9" s="5" customFormat="1" ht="14.25">
      <c r="F857" s="8"/>
      <c r="G857" s="10"/>
      <c r="H857" s="568"/>
      <c r="I857" s="568"/>
    </row>
    <row r="858" spans="6:9" s="5" customFormat="1" ht="14.25">
      <c r="F858" s="8"/>
      <c r="G858" s="10"/>
      <c r="H858" s="568"/>
      <c r="I858" s="568"/>
    </row>
    <row r="859" spans="6:9" s="5" customFormat="1" ht="14.25">
      <c r="F859" s="8"/>
      <c r="G859" s="10"/>
      <c r="H859" s="568"/>
      <c r="I859" s="568"/>
    </row>
    <row r="860" spans="6:9" s="5" customFormat="1" ht="14.25">
      <c r="F860" s="8"/>
      <c r="G860" s="10"/>
      <c r="H860" s="568"/>
      <c r="I860" s="568"/>
    </row>
    <row r="861" spans="6:9" s="5" customFormat="1" ht="14.25">
      <c r="F861" s="8"/>
      <c r="G861" s="10"/>
      <c r="H861" s="568"/>
      <c r="I861" s="568"/>
    </row>
    <row r="862" spans="6:9" s="5" customFormat="1" ht="14.25">
      <c r="F862" s="8"/>
      <c r="G862" s="10"/>
      <c r="H862" s="568"/>
      <c r="I862" s="568"/>
    </row>
    <row r="863" spans="6:9" s="5" customFormat="1" ht="14.25">
      <c r="F863" s="8"/>
      <c r="G863" s="10"/>
      <c r="H863" s="568"/>
      <c r="I863" s="568"/>
    </row>
    <row r="864" spans="6:9" s="5" customFormat="1" ht="14.25">
      <c r="F864" s="8"/>
      <c r="G864" s="10"/>
      <c r="H864" s="568"/>
      <c r="I864" s="568"/>
    </row>
    <row r="865" spans="6:9" s="5" customFormat="1" ht="14.25">
      <c r="F865" s="8"/>
      <c r="G865" s="10"/>
      <c r="H865" s="568"/>
      <c r="I865" s="568"/>
    </row>
    <row r="866" spans="6:9" s="5" customFormat="1" ht="14.25">
      <c r="F866" s="8"/>
      <c r="G866" s="10"/>
      <c r="H866" s="568"/>
      <c r="I866" s="568"/>
    </row>
    <row r="867" spans="6:9" s="5" customFormat="1" ht="14.25">
      <c r="F867" s="8"/>
      <c r="G867" s="10"/>
      <c r="H867" s="568"/>
      <c r="I867" s="568"/>
    </row>
    <row r="868" spans="6:9" s="5" customFormat="1" ht="14.25">
      <c r="F868" s="8"/>
      <c r="G868" s="10"/>
      <c r="H868" s="568"/>
      <c r="I868" s="568"/>
    </row>
    <row r="869" spans="6:9" s="5" customFormat="1" ht="14.25">
      <c r="F869" s="8"/>
      <c r="G869" s="10"/>
      <c r="H869" s="568"/>
      <c r="I869" s="568"/>
    </row>
    <row r="870" spans="6:9" s="5" customFormat="1" ht="14.25">
      <c r="F870" s="8"/>
      <c r="G870" s="10"/>
      <c r="H870" s="568"/>
      <c r="I870" s="568"/>
    </row>
    <row r="871" spans="6:9" s="5" customFormat="1" ht="14.25">
      <c r="F871" s="8"/>
      <c r="G871" s="10"/>
      <c r="H871" s="568"/>
      <c r="I871" s="568"/>
    </row>
    <row r="872" spans="6:9" s="5" customFormat="1" ht="14.25">
      <c r="F872" s="8"/>
      <c r="G872" s="10"/>
      <c r="H872" s="568"/>
      <c r="I872" s="568"/>
    </row>
    <row r="873" spans="6:9" s="5" customFormat="1" ht="14.25">
      <c r="F873" s="8"/>
      <c r="G873" s="10"/>
      <c r="H873" s="568"/>
      <c r="I873" s="568"/>
    </row>
    <row r="874" spans="6:9" s="5" customFormat="1" ht="14.25">
      <c r="F874" s="8"/>
      <c r="G874" s="10"/>
      <c r="H874" s="568"/>
      <c r="I874" s="568"/>
    </row>
    <row r="875" spans="6:9" s="5" customFormat="1" ht="14.25">
      <c r="F875" s="8"/>
      <c r="G875" s="10"/>
      <c r="H875" s="568"/>
      <c r="I875" s="568"/>
    </row>
    <row r="876" spans="6:9" s="5" customFormat="1" ht="14.25">
      <c r="F876" s="8"/>
      <c r="G876" s="10"/>
      <c r="H876" s="568"/>
      <c r="I876" s="568"/>
    </row>
    <row r="877" spans="6:9" s="5" customFormat="1" ht="14.25">
      <c r="F877" s="8"/>
      <c r="G877" s="10"/>
      <c r="H877" s="568"/>
      <c r="I877" s="568"/>
    </row>
    <row r="878" spans="6:9" s="5" customFormat="1" ht="14.25">
      <c r="F878" s="8"/>
      <c r="G878" s="10"/>
      <c r="H878" s="568"/>
      <c r="I878" s="568"/>
    </row>
    <row r="879" spans="6:9" s="5" customFormat="1" ht="14.25">
      <c r="F879" s="8"/>
      <c r="G879" s="10"/>
      <c r="H879" s="568"/>
      <c r="I879" s="568"/>
    </row>
    <row r="880" spans="6:9" s="5" customFormat="1" ht="14.25">
      <c r="F880" s="8"/>
      <c r="G880" s="10"/>
      <c r="H880" s="568"/>
      <c r="I880" s="568"/>
    </row>
    <row r="881" spans="6:9" s="5" customFormat="1" ht="14.25">
      <c r="F881" s="8"/>
      <c r="G881" s="10"/>
      <c r="H881" s="568"/>
      <c r="I881" s="568"/>
    </row>
    <row r="882" spans="6:9" s="5" customFormat="1" ht="14.25">
      <c r="F882" s="8"/>
      <c r="G882" s="10"/>
      <c r="H882" s="568"/>
      <c r="I882" s="568"/>
    </row>
    <row r="883" spans="6:9" s="5" customFormat="1" ht="14.25">
      <c r="F883" s="8"/>
      <c r="G883" s="10"/>
      <c r="H883" s="568"/>
      <c r="I883" s="568"/>
    </row>
    <row r="884" spans="6:9" s="5" customFormat="1" ht="14.25">
      <c r="F884" s="8"/>
      <c r="G884" s="10"/>
      <c r="H884" s="568"/>
      <c r="I884" s="568"/>
    </row>
    <row r="885" spans="6:9" s="5" customFormat="1" ht="14.25">
      <c r="F885" s="8"/>
      <c r="G885" s="10"/>
      <c r="H885" s="568"/>
      <c r="I885" s="568"/>
    </row>
    <row r="886" spans="6:9" s="5" customFormat="1" ht="14.25">
      <c r="F886" s="8"/>
      <c r="G886" s="10"/>
      <c r="H886" s="568"/>
      <c r="I886" s="568"/>
    </row>
    <row r="887" spans="6:9" s="5" customFormat="1" ht="14.25">
      <c r="F887" s="8"/>
      <c r="G887" s="10"/>
      <c r="H887" s="568"/>
      <c r="I887" s="568"/>
    </row>
    <row r="888" spans="6:9" s="5" customFormat="1" ht="14.25">
      <c r="F888" s="8"/>
      <c r="G888" s="10"/>
      <c r="H888" s="568"/>
      <c r="I888" s="568"/>
    </row>
    <row r="889" spans="6:9" s="5" customFormat="1" ht="14.25">
      <c r="F889" s="8"/>
      <c r="G889" s="10"/>
      <c r="H889" s="568"/>
      <c r="I889" s="568"/>
    </row>
    <row r="890" spans="6:9" s="5" customFormat="1" ht="14.25">
      <c r="F890" s="8"/>
      <c r="G890" s="10"/>
      <c r="H890" s="568"/>
      <c r="I890" s="568"/>
    </row>
    <row r="891" spans="6:9" s="5" customFormat="1" ht="14.25">
      <c r="F891" s="8"/>
      <c r="G891" s="10"/>
      <c r="H891" s="568"/>
      <c r="I891" s="568"/>
    </row>
    <row r="892" spans="6:9" s="5" customFormat="1" ht="14.25">
      <c r="F892" s="8"/>
      <c r="G892" s="10"/>
      <c r="H892" s="568"/>
      <c r="I892" s="568"/>
    </row>
    <row r="893" spans="6:9" s="5" customFormat="1" ht="14.25">
      <c r="F893" s="8"/>
      <c r="G893" s="10"/>
      <c r="H893" s="568"/>
      <c r="I893" s="568"/>
    </row>
    <row r="894" spans="6:9" s="5" customFormat="1" ht="14.25">
      <c r="F894" s="8"/>
      <c r="G894" s="10"/>
      <c r="H894" s="568"/>
      <c r="I894" s="568"/>
    </row>
    <row r="895" spans="6:9" s="5" customFormat="1" ht="14.25">
      <c r="F895" s="8"/>
      <c r="G895" s="10"/>
      <c r="H895" s="568"/>
      <c r="I895" s="568"/>
    </row>
    <row r="896" spans="6:9" s="5" customFormat="1" ht="14.25">
      <c r="F896" s="8"/>
      <c r="G896" s="10"/>
      <c r="H896" s="568"/>
      <c r="I896" s="568"/>
    </row>
    <row r="897" spans="6:9" s="5" customFormat="1" ht="14.25">
      <c r="F897" s="8"/>
      <c r="G897" s="10"/>
      <c r="H897" s="568"/>
      <c r="I897" s="568"/>
    </row>
    <row r="898" spans="6:9" s="5" customFormat="1" ht="14.25">
      <c r="F898" s="8"/>
      <c r="G898" s="10"/>
      <c r="H898" s="568"/>
      <c r="I898" s="568"/>
    </row>
    <row r="899" spans="6:9" s="5" customFormat="1" ht="14.25">
      <c r="F899" s="8"/>
      <c r="G899" s="10"/>
      <c r="H899" s="568"/>
      <c r="I899" s="568"/>
    </row>
    <row r="900" spans="6:9" s="5" customFormat="1" ht="14.25">
      <c r="F900" s="8"/>
      <c r="G900" s="10"/>
      <c r="H900" s="568"/>
      <c r="I900" s="568"/>
    </row>
    <row r="901" spans="6:9" s="5" customFormat="1" ht="14.25">
      <c r="F901" s="8"/>
      <c r="G901" s="10"/>
      <c r="H901" s="568"/>
      <c r="I901" s="568"/>
    </row>
    <row r="902" spans="6:9" s="5" customFormat="1" ht="14.25">
      <c r="F902" s="8"/>
      <c r="G902" s="10"/>
      <c r="H902" s="568"/>
      <c r="I902" s="568"/>
    </row>
    <row r="903" spans="6:9" s="5" customFormat="1" ht="14.25">
      <c r="F903" s="8"/>
      <c r="G903" s="10"/>
      <c r="H903" s="568"/>
      <c r="I903" s="568"/>
    </row>
    <row r="904" spans="6:9" s="5" customFormat="1" ht="14.25">
      <c r="F904" s="8"/>
      <c r="G904" s="10"/>
      <c r="H904" s="568"/>
      <c r="I904" s="568"/>
    </row>
    <row r="905" spans="6:9" s="5" customFormat="1" ht="14.25">
      <c r="F905" s="8"/>
      <c r="G905" s="10"/>
      <c r="H905" s="568"/>
      <c r="I905" s="568"/>
    </row>
    <row r="906" spans="6:9" s="5" customFormat="1" ht="14.25">
      <c r="F906" s="8"/>
      <c r="G906" s="10"/>
      <c r="H906" s="568"/>
      <c r="I906" s="568"/>
    </row>
    <row r="907" spans="6:9" s="5" customFormat="1" ht="14.25">
      <c r="F907" s="8"/>
      <c r="G907" s="10"/>
      <c r="H907" s="568"/>
      <c r="I907" s="568"/>
    </row>
    <row r="908" spans="6:9" s="5" customFormat="1" ht="14.25">
      <c r="F908" s="8"/>
      <c r="G908" s="10"/>
      <c r="H908" s="568"/>
      <c r="I908" s="568"/>
    </row>
    <row r="909" spans="6:9" s="5" customFormat="1" ht="14.25">
      <c r="F909" s="8"/>
      <c r="G909" s="10"/>
      <c r="H909" s="568"/>
      <c r="I909" s="568"/>
    </row>
    <row r="910" spans="6:9" s="5" customFormat="1" ht="14.25">
      <c r="F910" s="8"/>
      <c r="G910" s="10"/>
      <c r="H910" s="568"/>
      <c r="I910" s="568"/>
    </row>
    <row r="911" spans="6:9" s="5" customFormat="1" ht="14.25">
      <c r="F911" s="8"/>
      <c r="G911" s="10"/>
      <c r="H911" s="568"/>
      <c r="I911" s="568"/>
    </row>
    <row r="912" spans="6:9" s="5" customFormat="1" ht="14.25">
      <c r="F912" s="8"/>
      <c r="G912" s="10"/>
      <c r="H912" s="568"/>
      <c r="I912" s="568"/>
    </row>
    <row r="913" spans="6:9" s="5" customFormat="1" ht="14.25">
      <c r="F913" s="8"/>
      <c r="G913" s="10"/>
      <c r="H913" s="568"/>
      <c r="I913" s="568"/>
    </row>
    <row r="914" spans="6:9" s="5" customFormat="1" ht="14.25">
      <c r="F914" s="8"/>
      <c r="G914" s="10"/>
      <c r="H914" s="568"/>
      <c r="I914" s="568"/>
    </row>
    <row r="915" spans="6:9" s="5" customFormat="1" ht="14.25">
      <c r="F915" s="8"/>
      <c r="G915" s="10"/>
      <c r="H915" s="568"/>
      <c r="I915" s="568"/>
    </row>
    <row r="916" spans="6:9" s="5" customFormat="1" ht="14.25">
      <c r="F916" s="8"/>
      <c r="G916" s="10"/>
      <c r="H916" s="568"/>
      <c r="I916" s="568"/>
    </row>
    <row r="917" spans="6:9" s="5" customFormat="1" ht="14.25">
      <c r="F917" s="8"/>
      <c r="G917" s="10"/>
      <c r="H917" s="568"/>
      <c r="I917" s="568"/>
    </row>
    <row r="918" spans="6:9" s="5" customFormat="1" ht="14.25">
      <c r="F918" s="8"/>
      <c r="G918" s="10"/>
      <c r="H918" s="568"/>
      <c r="I918" s="568"/>
    </row>
    <row r="919" spans="6:9" s="5" customFormat="1" ht="14.25">
      <c r="F919" s="8"/>
      <c r="G919" s="10"/>
      <c r="H919" s="568"/>
      <c r="I919" s="568"/>
    </row>
    <row r="920" spans="6:9" s="5" customFormat="1" ht="14.25">
      <c r="F920" s="8"/>
      <c r="G920" s="10"/>
      <c r="H920" s="568"/>
      <c r="I920" s="568"/>
    </row>
    <row r="921" spans="6:9" s="5" customFormat="1" ht="14.25">
      <c r="F921" s="8"/>
      <c r="G921" s="10"/>
      <c r="H921" s="568"/>
      <c r="I921" s="568"/>
    </row>
    <row r="922" spans="6:9" s="5" customFormat="1" ht="14.25">
      <c r="F922" s="8"/>
      <c r="G922" s="10"/>
      <c r="H922" s="568"/>
      <c r="I922" s="568"/>
    </row>
    <row r="923" spans="6:9" s="5" customFormat="1" ht="14.25">
      <c r="F923" s="8"/>
      <c r="G923" s="10"/>
      <c r="H923" s="568"/>
      <c r="I923" s="568"/>
    </row>
    <row r="924" spans="6:9" s="5" customFormat="1" ht="14.25">
      <c r="F924" s="8"/>
      <c r="G924" s="10"/>
      <c r="H924" s="568"/>
      <c r="I924" s="568"/>
    </row>
    <row r="925" spans="6:9" s="5" customFormat="1" ht="14.25">
      <c r="F925" s="8"/>
      <c r="G925" s="10"/>
      <c r="H925" s="568"/>
      <c r="I925" s="568"/>
    </row>
    <row r="926" spans="6:9" s="5" customFormat="1" ht="14.25">
      <c r="F926" s="8"/>
      <c r="G926" s="10"/>
      <c r="H926" s="568"/>
      <c r="I926" s="568"/>
    </row>
    <row r="927" spans="6:9" s="5" customFormat="1" ht="14.25">
      <c r="F927" s="8"/>
      <c r="G927" s="10"/>
      <c r="H927" s="568"/>
      <c r="I927" s="568"/>
    </row>
    <row r="928" spans="6:9" s="5" customFormat="1" ht="14.25">
      <c r="F928" s="8"/>
      <c r="G928" s="10"/>
      <c r="H928" s="568"/>
      <c r="I928" s="568"/>
    </row>
    <row r="929" spans="6:9" s="5" customFormat="1" ht="14.25">
      <c r="F929" s="8"/>
      <c r="G929" s="10"/>
      <c r="H929" s="568"/>
      <c r="I929" s="568"/>
    </row>
    <row r="930" spans="6:9" s="5" customFormat="1" ht="14.25">
      <c r="F930" s="8"/>
      <c r="G930" s="10"/>
      <c r="H930" s="568"/>
      <c r="I930" s="568"/>
    </row>
    <row r="931" spans="6:9" s="5" customFormat="1" ht="14.25">
      <c r="F931" s="8"/>
      <c r="G931" s="10"/>
      <c r="H931" s="568"/>
      <c r="I931" s="568"/>
    </row>
    <row r="932" spans="6:9" s="5" customFormat="1" ht="14.25">
      <c r="F932" s="8"/>
      <c r="G932" s="10"/>
      <c r="H932" s="568"/>
      <c r="I932" s="568"/>
    </row>
    <row r="933" spans="6:9" s="5" customFormat="1" ht="14.25">
      <c r="F933" s="8"/>
      <c r="G933" s="10"/>
      <c r="H933" s="568"/>
      <c r="I933" s="568"/>
    </row>
    <row r="934" spans="6:9" s="5" customFormat="1" ht="14.25">
      <c r="F934" s="8"/>
      <c r="G934" s="10"/>
      <c r="H934" s="568"/>
      <c r="I934" s="568"/>
    </row>
    <row r="935" spans="6:9" s="5" customFormat="1" ht="14.25">
      <c r="F935" s="8"/>
      <c r="G935" s="10"/>
      <c r="H935" s="568"/>
      <c r="I935" s="568"/>
    </row>
    <row r="936" spans="6:9" s="5" customFormat="1" ht="14.25">
      <c r="F936" s="8"/>
      <c r="G936" s="10"/>
      <c r="H936" s="568"/>
      <c r="I936" s="568"/>
    </row>
    <row r="937" spans="6:9" s="5" customFormat="1" ht="14.25">
      <c r="F937" s="8"/>
      <c r="G937" s="10"/>
      <c r="H937" s="568"/>
      <c r="I937" s="568"/>
    </row>
    <row r="938" spans="6:9" s="5" customFormat="1" ht="14.25">
      <c r="F938" s="8"/>
      <c r="G938" s="10"/>
      <c r="H938" s="568"/>
      <c r="I938" s="568"/>
    </row>
    <row r="939" spans="6:9" s="5" customFormat="1" ht="14.25">
      <c r="F939" s="8"/>
      <c r="G939" s="10"/>
      <c r="H939" s="568"/>
      <c r="I939" s="568"/>
    </row>
    <row r="940" spans="6:9" s="5" customFormat="1" ht="14.25">
      <c r="F940" s="8"/>
      <c r="G940" s="10"/>
      <c r="H940" s="568"/>
      <c r="I940" s="568"/>
    </row>
    <row r="941" spans="6:9" s="5" customFormat="1" ht="14.25">
      <c r="F941" s="8"/>
      <c r="G941" s="10"/>
      <c r="H941" s="568"/>
      <c r="I941" s="568"/>
    </row>
    <row r="942" spans="6:9" s="5" customFormat="1" ht="14.25">
      <c r="F942" s="8"/>
      <c r="G942" s="10"/>
      <c r="H942" s="568"/>
      <c r="I942" s="568"/>
    </row>
    <row r="943" spans="6:9" s="5" customFormat="1" ht="14.25">
      <c r="F943" s="8"/>
      <c r="G943" s="10"/>
      <c r="H943" s="568"/>
      <c r="I943" s="568"/>
    </row>
    <row r="944" spans="6:9" s="5" customFormat="1" ht="14.25">
      <c r="F944" s="8"/>
      <c r="G944" s="10"/>
      <c r="H944" s="568"/>
      <c r="I944" s="568"/>
    </row>
    <row r="945" spans="6:9" s="5" customFormat="1" ht="14.25">
      <c r="F945" s="8"/>
      <c r="G945" s="10"/>
      <c r="H945" s="568"/>
      <c r="I945" s="568"/>
    </row>
    <row r="946" spans="6:9" s="5" customFormat="1" ht="14.25">
      <c r="F946" s="8"/>
      <c r="G946" s="10"/>
      <c r="H946" s="568"/>
      <c r="I946" s="568"/>
    </row>
    <row r="947" spans="6:9" s="5" customFormat="1" ht="14.25">
      <c r="F947" s="8"/>
      <c r="G947" s="10"/>
      <c r="H947" s="568"/>
      <c r="I947" s="568"/>
    </row>
    <row r="948" spans="6:9" s="5" customFormat="1" ht="14.25">
      <c r="F948" s="8"/>
      <c r="G948" s="10"/>
      <c r="H948" s="568"/>
      <c r="I948" s="568"/>
    </row>
    <row r="949" spans="6:9" s="5" customFormat="1" ht="14.25">
      <c r="F949" s="8"/>
      <c r="G949" s="10"/>
      <c r="H949" s="568"/>
      <c r="I949" s="568"/>
    </row>
    <row r="950" spans="6:9" s="5" customFormat="1" ht="14.25">
      <c r="F950" s="8"/>
      <c r="G950" s="10"/>
      <c r="H950" s="568"/>
      <c r="I950" s="568"/>
    </row>
    <row r="951" spans="6:9" s="5" customFormat="1" ht="14.25">
      <c r="F951" s="8"/>
      <c r="G951" s="10"/>
      <c r="H951" s="568"/>
      <c r="I951" s="568"/>
    </row>
    <row r="952" spans="6:9" s="5" customFormat="1" ht="14.25">
      <c r="F952" s="8"/>
      <c r="G952" s="10"/>
      <c r="H952" s="568"/>
      <c r="I952" s="568"/>
    </row>
    <row r="953" spans="6:9" s="5" customFormat="1" ht="14.25">
      <c r="F953" s="8"/>
      <c r="G953" s="10"/>
      <c r="H953" s="568"/>
      <c r="I953" s="568"/>
    </row>
    <row r="954" spans="6:9" s="5" customFormat="1" ht="14.25">
      <c r="F954" s="8"/>
      <c r="G954" s="10"/>
      <c r="H954" s="568"/>
      <c r="I954" s="568"/>
    </row>
    <row r="955" spans="6:9" s="5" customFormat="1" ht="14.25">
      <c r="F955" s="8"/>
      <c r="G955" s="10"/>
      <c r="H955" s="568"/>
      <c r="I955" s="568"/>
    </row>
    <row r="956" spans="6:9" s="5" customFormat="1" ht="14.25">
      <c r="F956" s="8"/>
      <c r="G956" s="10"/>
      <c r="H956" s="568"/>
      <c r="I956" s="568"/>
    </row>
    <row r="957" spans="6:9" s="5" customFormat="1" ht="14.25">
      <c r="F957" s="8"/>
      <c r="G957" s="10"/>
      <c r="H957" s="568"/>
      <c r="I957" s="568"/>
    </row>
    <row r="958" spans="6:9" s="5" customFormat="1" ht="14.25">
      <c r="F958" s="8"/>
      <c r="G958" s="10"/>
      <c r="H958" s="568"/>
      <c r="I958" s="568"/>
    </row>
    <row r="959" spans="6:9" s="5" customFormat="1" ht="14.25">
      <c r="F959" s="8"/>
      <c r="G959" s="10"/>
      <c r="H959" s="568"/>
      <c r="I959" s="568"/>
    </row>
    <row r="960" spans="6:9" s="5" customFormat="1" ht="14.25">
      <c r="F960" s="8"/>
      <c r="G960" s="10"/>
      <c r="H960" s="568"/>
      <c r="I960" s="568"/>
    </row>
    <row r="961" spans="6:9" s="5" customFormat="1" ht="14.25">
      <c r="F961" s="8"/>
      <c r="G961" s="10"/>
      <c r="H961" s="568"/>
      <c r="I961" s="568"/>
    </row>
    <row r="962" spans="6:9" s="5" customFormat="1" ht="14.25">
      <c r="F962" s="8"/>
      <c r="G962" s="10"/>
      <c r="H962" s="568"/>
      <c r="I962" s="568"/>
    </row>
    <row r="963" spans="6:9" s="5" customFormat="1" ht="14.25">
      <c r="F963" s="8"/>
      <c r="G963" s="10"/>
      <c r="H963" s="568"/>
      <c r="I963" s="568"/>
    </row>
    <row r="964" spans="6:9" s="5" customFormat="1" ht="14.25">
      <c r="F964" s="8"/>
      <c r="G964" s="10"/>
      <c r="H964" s="568"/>
      <c r="I964" s="568"/>
    </row>
    <row r="965" spans="6:9" s="5" customFormat="1" ht="14.25">
      <c r="F965" s="8"/>
      <c r="G965" s="10"/>
      <c r="H965" s="568"/>
      <c r="I965" s="568"/>
    </row>
    <row r="966" spans="6:9" s="5" customFormat="1" ht="14.25">
      <c r="F966" s="8"/>
      <c r="G966" s="10"/>
      <c r="H966" s="568"/>
      <c r="I966" s="568"/>
    </row>
    <row r="967" spans="6:9" s="5" customFormat="1" ht="14.25">
      <c r="F967" s="8"/>
      <c r="G967" s="10"/>
      <c r="H967" s="568"/>
      <c r="I967" s="568"/>
    </row>
    <row r="968" spans="6:9" s="5" customFormat="1" ht="14.25">
      <c r="F968" s="8"/>
      <c r="G968" s="10"/>
      <c r="H968" s="568"/>
      <c r="I968" s="568"/>
    </row>
    <row r="969" spans="6:9" s="5" customFormat="1" ht="14.25">
      <c r="F969" s="8"/>
      <c r="G969" s="10"/>
      <c r="H969" s="568"/>
      <c r="I969" s="568"/>
    </row>
    <row r="970" spans="6:9" s="5" customFormat="1" ht="14.25">
      <c r="F970" s="8"/>
      <c r="G970" s="10"/>
      <c r="H970" s="568"/>
      <c r="I970" s="568"/>
    </row>
    <row r="971" spans="6:9" s="5" customFormat="1" ht="14.25">
      <c r="F971" s="8"/>
      <c r="G971" s="10"/>
      <c r="H971" s="568"/>
      <c r="I971" s="568"/>
    </row>
    <row r="972" spans="6:9" s="5" customFormat="1" ht="14.25">
      <c r="F972" s="8"/>
      <c r="G972" s="10"/>
      <c r="H972" s="568"/>
      <c r="I972" s="568"/>
    </row>
    <row r="973" spans="6:9" s="5" customFormat="1" ht="14.25">
      <c r="F973" s="8"/>
      <c r="G973" s="10"/>
      <c r="H973" s="568"/>
      <c r="I973" s="568"/>
    </row>
    <row r="974" spans="6:9" s="5" customFormat="1" ht="14.25">
      <c r="F974" s="8"/>
      <c r="G974" s="10"/>
      <c r="H974" s="568"/>
      <c r="I974" s="568"/>
    </row>
    <row r="975" spans="6:9" s="5" customFormat="1" ht="14.25">
      <c r="F975" s="8"/>
      <c r="G975" s="10"/>
      <c r="H975" s="568"/>
      <c r="I975" s="568"/>
    </row>
    <row r="976" spans="6:9" s="5" customFormat="1" ht="14.25">
      <c r="F976" s="8"/>
      <c r="G976" s="10"/>
      <c r="H976" s="568"/>
      <c r="I976" s="568"/>
    </row>
    <row r="977" spans="6:9" s="5" customFormat="1" ht="14.25">
      <c r="F977" s="8"/>
      <c r="G977" s="10"/>
      <c r="H977" s="568"/>
      <c r="I977" s="568"/>
    </row>
    <row r="978" spans="6:9" s="5" customFormat="1" ht="14.25">
      <c r="F978" s="8"/>
      <c r="G978" s="10"/>
      <c r="H978" s="568"/>
      <c r="I978" s="568"/>
    </row>
    <row r="979" spans="6:9" s="5" customFormat="1" ht="14.25">
      <c r="F979" s="8"/>
      <c r="G979" s="10"/>
      <c r="H979" s="568"/>
      <c r="I979" s="568"/>
    </row>
    <row r="980" spans="6:9" s="5" customFormat="1" ht="14.25">
      <c r="F980" s="8"/>
      <c r="G980" s="10"/>
      <c r="H980" s="568"/>
      <c r="I980" s="568"/>
    </row>
    <row r="981" spans="6:9" s="5" customFormat="1" ht="14.25">
      <c r="F981" s="8"/>
      <c r="G981" s="10"/>
      <c r="H981" s="568"/>
      <c r="I981" s="568"/>
    </row>
    <row r="982" spans="6:9" s="5" customFormat="1" ht="14.25">
      <c r="F982" s="8"/>
      <c r="G982" s="10"/>
      <c r="H982" s="568"/>
      <c r="I982" s="568"/>
    </row>
    <row r="983" spans="6:9" s="5" customFormat="1" ht="14.25">
      <c r="F983" s="8"/>
      <c r="G983" s="10"/>
      <c r="H983" s="568"/>
      <c r="I983" s="568"/>
    </row>
    <row r="984" spans="6:9" s="5" customFormat="1" ht="14.25">
      <c r="F984" s="8"/>
      <c r="G984" s="10"/>
      <c r="H984" s="568"/>
      <c r="I984" s="568"/>
    </row>
    <row r="985" spans="6:9" s="5" customFormat="1" ht="14.25">
      <c r="F985" s="8"/>
      <c r="G985" s="10"/>
      <c r="H985" s="568"/>
      <c r="I985" s="568"/>
    </row>
    <row r="986" spans="6:9" s="5" customFormat="1" ht="14.25">
      <c r="F986" s="8"/>
      <c r="G986" s="10"/>
      <c r="H986" s="568"/>
      <c r="I986" s="568"/>
    </row>
    <row r="987" spans="6:9" s="5" customFormat="1" ht="14.25">
      <c r="F987" s="8"/>
      <c r="G987" s="10"/>
      <c r="H987" s="568"/>
      <c r="I987" s="568"/>
    </row>
    <row r="988" spans="6:9" s="5" customFormat="1" ht="14.25">
      <c r="F988" s="8"/>
      <c r="G988" s="10"/>
      <c r="H988" s="568"/>
      <c r="I988" s="568"/>
    </row>
    <row r="989" spans="6:9" s="5" customFormat="1" ht="14.25">
      <c r="F989" s="8"/>
      <c r="G989" s="10"/>
      <c r="H989" s="568"/>
      <c r="I989" s="568"/>
    </row>
    <row r="990" spans="6:9" s="5" customFormat="1" ht="14.25">
      <c r="F990" s="8"/>
      <c r="G990" s="10"/>
      <c r="H990" s="568"/>
      <c r="I990" s="568"/>
    </row>
    <row r="991" spans="6:9" s="5" customFormat="1" ht="14.25">
      <c r="F991" s="8"/>
      <c r="G991" s="10"/>
      <c r="H991" s="568"/>
      <c r="I991" s="568"/>
    </row>
    <row r="992" spans="6:9" s="5" customFormat="1" ht="14.25">
      <c r="F992" s="8"/>
      <c r="G992" s="10"/>
      <c r="H992" s="568"/>
      <c r="I992" s="568"/>
    </row>
    <row r="993" spans="6:9" s="5" customFormat="1" ht="14.25">
      <c r="F993" s="8"/>
      <c r="G993" s="10"/>
      <c r="H993" s="568"/>
      <c r="I993" s="568"/>
    </row>
    <row r="994" spans="6:9" s="5" customFormat="1" ht="14.25">
      <c r="F994" s="8"/>
      <c r="G994" s="10"/>
      <c r="H994" s="568"/>
      <c r="I994" s="568"/>
    </row>
    <row r="995" spans="6:9" s="5" customFormat="1" ht="14.25">
      <c r="F995" s="8"/>
      <c r="G995" s="10"/>
      <c r="H995" s="568"/>
      <c r="I995" s="568"/>
    </row>
    <row r="996" spans="6:9" s="5" customFormat="1" ht="14.25">
      <c r="F996" s="8"/>
      <c r="G996" s="10"/>
      <c r="H996" s="568"/>
      <c r="I996" s="568"/>
    </row>
    <row r="997" spans="6:9" s="5" customFormat="1" ht="14.25">
      <c r="F997" s="8"/>
      <c r="G997" s="10"/>
      <c r="H997" s="568"/>
      <c r="I997" s="568"/>
    </row>
    <row r="998" spans="6:9" s="5" customFormat="1" ht="14.25">
      <c r="F998" s="8"/>
      <c r="G998" s="10"/>
      <c r="H998" s="568"/>
      <c r="I998" s="568"/>
    </row>
    <row r="999" spans="6:9" s="5" customFormat="1" ht="14.25">
      <c r="F999" s="8"/>
      <c r="G999" s="10"/>
      <c r="H999" s="568"/>
      <c r="I999" s="568"/>
    </row>
    <row r="1000" spans="6:9" s="5" customFormat="1" ht="14.25">
      <c r="F1000" s="8"/>
      <c r="G1000" s="10"/>
      <c r="H1000" s="568"/>
      <c r="I1000" s="568"/>
    </row>
    <row r="1001" spans="6:9" s="5" customFormat="1" ht="14.25">
      <c r="F1001" s="8"/>
      <c r="G1001" s="10"/>
      <c r="H1001" s="568"/>
      <c r="I1001" s="568"/>
    </row>
    <row r="1002" spans="6:9" s="5" customFormat="1" ht="14.25">
      <c r="F1002" s="8"/>
      <c r="G1002" s="10"/>
      <c r="H1002" s="568"/>
      <c r="I1002" s="568"/>
    </row>
    <row r="1003" spans="6:9" s="5" customFormat="1" ht="14.25">
      <c r="F1003" s="8"/>
      <c r="G1003" s="10"/>
      <c r="H1003" s="568"/>
      <c r="I1003" s="568"/>
    </row>
    <row r="1004" spans="6:9" s="5" customFormat="1" ht="14.25">
      <c r="F1004" s="8"/>
      <c r="G1004" s="10"/>
      <c r="H1004" s="568"/>
      <c r="I1004" s="568"/>
    </row>
    <row r="1005" spans="6:9" s="5" customFormat="1" ht="14.25">
      <c r="F1005" s="8"/>
      <c r="G1005" s="10"/>
      <c r="H1005" s="568"/>
      <c r="I1005" s="568"/>
    </row>
    <row r="1006" spans="6:9" s="5" customFormat="1" ht="14.25">
      <c r="F1006" s="8"/>
      <c r="G1006" s="10"/>
      <c r="H1006" s="568"/>
      <c r="I1006" s="568"/>
    </row>
    <row r="1007" spans="6:9" s="5" customFormat="1" ht="14.25">
      <c r="F1007" s="8"/>
      <c r="G1007" s="10"/>
      <c r="H1007" s="568"/>
      <c r="I1007" s="568"/>
    </row>
    <row r="1008" spans="6:9" s="5" customFormat="1" ht="14.25">
      <c r="F1008" s="8"/>
      <c r="G1008" s="10"/>
      <c r="H1008" s="568"/>
      <c r="I1008" s="568"/>
    </row>
    <row r="1009" spans="6:9" s="5" customFormat="1" ht="14.25">
      <c r="F1009" s="8"/>
      <c r="G1009" s="10"/>
      <c r="H1009" s="568"/>
      <c r="I1009" s="568"/>
    </row>
    <row r="1010" spans="6:9" s="5" customFormat="1" ht="14.25">
      <c r="F1010" s="8"/>
      <c r="G1010" s="10"/>
      <c r="H1010" s="568"/>
      <c r="I1010" s="568"/>
    </row>
    <row r="1011" spans="6:9" s="5" customFormat="1" ht="14.25">
      <c r="F1011" s="8"/>
      <c r="G1011" s="10"/>
      <c r="H1011" s="568"/>
      <c r="I1011" s="568"/>
    </row>
    <row r="1012" spans="6:9" s="5" customFormat="1" ht="14.25">
      <c r="F1012" s="8"/>
      <c r="G1012" s="10"/>
      <c r="H1012" s="568"/>
      <c r="I1012" s="568"/>
    </row>
    <row r="1013" spans="6:9" s="5" customFormat="1" ht="14.25">
      <c r="F1013" s="8"/>
      <c r="G1013" s="10"/>
      <c r="H1013" s="568"/>
      <c r="I1013" s="568"/>
    </row>
    <row r="1014" spans="6:9" s="5" customFormat="1" ht="14.25">
      <c r="F1014" s="8"/>
      <c r="G1014" s="10"/>
      <c r="H1014" s="568"/>
      <c r="I1014" s="568"/>
    </row>
    <row r="1015" spans="6:9" s="5" customFormat="1" ht="14.25">
      <c r="F1015" s="8"/>
      <c r="G1015" s="10"/>
      <c r="H1015" s="568"/>
      <c r="I1015" s="568"/>
    </row>
    <row r="1016" spans="6:9" s="5" customFormat="1" ht="14.25">
      <c r="F1016" s="8"/>
      <c r="G1016" s="10"/>
      <c r="H1016" s="568"/>
      <c r="I1016" s="568"/>
    </row>
    <row r="1017" spans="6:9" s="5" customFormat="1" ht="14.25">
      <c r="F1017" s="8"/>
      <c r="G1017" s="10"/>
      <c r="H1017" s="568"/>
      <c r="I1017" s="568"/>
    </row>
    <row r="1018" spans="6:9" s="5" customFormat="1" ht="14.25">
      <c r="F1018" s="8"/>
      <c r="G1018" s="10"/>
      <c r="H1018" s="568"/>
      <c r="I1018" s="568"/>
    </row>
    <row r="1019" spans="6:9" s="5" customFormat="1" ht="14.25">
      <c r="F1019" s="8"/>
      <c r="G1019" s="10"/>
      <c r="H1019" s="568"/>
      <c r="I1019" s="568"/>
    </row>
    <row r="1020" spans="6:9" s="5" customFormat="1" ht="14.25">
      <c r="F1020" s="8"/>
      <c r="G1020" s="10"/>
      <c r="H1020" s="568"/>
      <c r="I1020" s="568"/>
    </row>
    <row r="1021" spans="6:9" s="5" customFormat="1" ht="14.25">
      <c r="F1021" s="8"/>
      <c r="G1021" s="10"/>
      <c r="H1021" s="568"/>
      <c r="I1021" s="568"/>
    </row>
    <row r="1022" spans="6:9" s="5" customFormat="1" ht="14.25">
      <c r="F1022" s="8"/>
      <c r="G1022" s="10"/>
      <c r="H1022" s="568"/>
      <c r="I1022" s="568"/>
    </row>
    <row r="1023" spans="6:9" s="5" customFormat="1" ht="14.25">
      <c r="F1023" s="8"/>
      <c r="G1023" s="10"/>
      <c r="H1023" s="568"/>
      <c r="I1023" s="568"/>
    </row>
    <row r="1024" spans="6:9" s="5" customFormat="1" ht="14.25">
      <c r="F1024" s="8"/>
      <c r="G1024" s="10"/>
      <c r="H1024" s="568"/>
      <c r="I1024" s="568"/>
    </row>
    <row r="1025" spans="6:9" s="5" customFormat="1" ht="14.25">
      <c r="F1025" s="8"/>
      <c r="G1025" s="10"/>
      <c r="H1025" s="568"/>
      <c r="I1025" s="568"/>
    </row>
    <row r="1026" spans="6:9" s="5" customFormat="1" ht="14.25">
      <c r="F1026" s="8"/>
      <c r="G1026" s="10"/>
      <c r="H1026" s="568"/>
      <c r="I1026" s="568"/>
    </row>
    <row r="1027" spans="6:9" s="5" customFormat="1" ht="14.25">
      <c r="F1027" s="8"/>
      <c r="G1027" s="10"/>
      <c r="H1027" s="568"/>
      <c r="I1027" s="568"/>
    </row>
    <row r="1028" spans="6:9" s="5" customFormat="1" ht="14.25">
      <c r="F1028" s="8"/>
      <c r="G1028" s="10"/>
      <c r="H1028" s="568"/>
      <c r="I1028" s="568"/>
    </row>
    <row r="1029" spans="6:9" s="5" customFormat="1" ht="14.25">
      <c r="F1029" s="8"/>
      <c r="G1029" s="10"/>
      <c r="H1029" s="568"/>
      <c r="I1029" s="568"/>
    </row>
    <row r="1030" spans="6:9" s="5" customFormat="1" ht="14.25">
      <c r="F1030" s="8"/>
      <c r="G1030" s="10"/>
      <c r="H1030" s="568"/>
      <c r="I1030" s="568"/>
    </row>
    <row r="1031" spans="6:9" s="5" customFormat="1" ht="14.25">
      <c r="F1031" s="8"/>
      <c r="G1031" s="10"/>
      <c r="H1031" s="568"/>
      <c r="I1031" s="568"/>
    </row>
    <row r="1032" spans="6:9" s="5" customFormat="1" ht="14.25">
      <c r="F1032" s="8"/>
      <c r="G1032" s="10"/>
      <c r="H1032" s="568"/>
      <c r="I1032" s="568"/>
    </row>
    <row r="1033" spans="6:9" s="5" customFormat="1" ht="14.25">
      <c r="F1033" s="8"/>
      <c r="G1033" s="10"/>
      <c r="H1033" s="568"/>
      <c r="I1033" s="568"/>
    </row>
    <row r="1034" spans="6:9" s="5" customFormat="1" ht="14.25">
      <c r="F1034" s="8"/>
      <c r="G1034" s="10"/>
      <c r="H1034" s="568"/>
      <c r="I1034" s="568"/>
    </row>
    <row r="1035" spans="6:9" s="5" customFormat="1" ht="14.25">
      <c r="F1035" s="8"/>
      <c r="G1035" s="10"/>
      <c r="H1035" s="568"/>
      <c r="I1035" s="568"/>
    </row>
    <row r="1036" spans="6:9" s="5" customFormat="1" ht="14.25">
      <c r="F1036" s="8"/>
      <c r="G1036" s="10"/>
      <c r="H1036" s="568"/>
      <c r="I1036" s="568"/>
    </row>
    <row r="1037" spans="6:9" s="5" customFormat="1" ht="14.25">
      <c r="F1037" s="8"/>
      <c r="G1037" s="10"/>
      <c r="H1037" s="568"/>
      <c r="I1037" s="568"/>
    </row>
    <row r="1038" spans="6:9" s="5" customFormat="1" ht="14.25">
      <c r="F1038" s="8"/>
      <c r="G1038" s="10"/>
      <c r="H1038" s="568"/>
      <c r="I1038" s="568"/>
    </row>
    <row r="1039" spans="6:9" s="5" customFormat="1" ht="14.25">
      <c r="F1039" s="8"/>
      <c r="G1039" s="10"/>
      <c r="H1039" s="568"/>
      <c r="I1039" s="568"/>
    </row>
    <row r="1040" spans="6:9" s="5" customFormat="1" ht="14.25">
      <c r="F1040" s="8"/>
      <c r="G1040" s="10"/>
      <c r="H1040" s="568"/>
      <c r="I1040" s="568"/>
    </row>
    <row r="1041" spans="6:9" s="5" customFormat="1" ht="14.25">
      <c r="F1041" s="8"/>
      <c r="G1041" s="10"/>
      <c r="H1041" s="568"/>
      <c r="I1041" s="568"/>
    </row>
    <row r="1042" spans="6:9" s="5" customFormat="1" ht="14.25">
      <c r="F1042" s="8"/>
      <c r="G1042" s="10"/>
      <c r="H1042" s="568"/>
      <c r="I1042" s="568"/>
    </row>
    <row r="1043" spans="6:9" s="5" customFormat="1" ht="14.25">
      <c r="F1043" s="8"/>
      <c r="G1043" s="10"/>
      <c r="H1043" s="568"/>
      <c r="I1043" s="568"/>
    </row>
    <row r="1044" spans="6:9" s="5" customFormat="1" ht="14.25">
      <c r="F1044" s="8"/>
      <c r="G1044" s="10"/>
      <c r="H1044" s="568"/>
      <c r="I1044" s="568"/>
    </row>
    <row r="1045" spans="6:9" s="5" customFormat="1" ht="14.25">
      <c r="F1045" s="8"/>
      <c r="G1045" s="10"/>
      <c r="H1045" s="568"/>
      <c r="I1045" s="568"/>
    </row>
    <row r="1046" spans="6:9" s="5" customFormat="1" ht="14.25">
      <c r="F1046" s="8"/>
      <c r="G1046" s="10"/>
      <c r="H1046" s="568"/>
      <c r="I1046" s="568"/>
    </row>
    <row r="1047" spans="6:9" s="5" customFormat="1" ht="14.25">
      <c r="F1047" s="8"/>
      <c r="G1047" s="10"/>
      <c r="H1047" s="568"/>
      <c r="I1047" s="568"/>
    </row>
    <row r="1048" spans="6:9" s="5" customFormat="1" ht="14.25">
      <c r="F1048" s="8"/>
      <c r="G1048" s="10"/>
      <c r="H1048" s="568"/>
      <c r="I1048" s="568"/>
    </row>
    <row r="1049" spans="6:9" s="5" customFormat="1" ht="14.25">
      <c r="F1049" s="8"/>
      <c r="G1049" s="10"/>
      <c r="H1049" s="568"/>
      <c r="I1049" s="568"/>
    </row>
    <row r="1050" spans="6:9" s="5" customFormat="1" ht="14.25">
      <c r="F1050" s="8"/>
      <c r="G1050" s="10"/>
      <c r="H1050" s="568"/>
      <c r="I1050" s="568"/>
    </row>
    <row r="1051" spans="6:9" s="5" customFormat="1" ht="14.25">
      <c r="F1051" s="8"/>
      <c r="G1051" s="10"/>
      <c r="H1051" s="568"/>
      <c r="I1051" s="568"/>
    </row>
    <row r="1052" spans="6:9" s="5" customFormat="1" ht="14.25">
      <c r="F1052" s="8"/>
      <c r="G1052" s="10"/>
      <c r="H1052" s="568"/>
      <c r="I1052" s="568"/>
    </row>
    <row r="1053" spans="6:9" s="5" customFormat="1" ht="14.25">
      <c r="F1053" s="8"/>
      <c r="G1053" s="10"/>
      <c r="H1053" s="568"/>
      <c r="I1053" s="568"/>
    </row>
    <row r="1054" spans="6:9" s="5" customFormat="1" ht="14.25">
      <c r="F1054" s="8"/>
      <c r="G1054" s="10"/>
      <c r="H1054" s="568"/>
      <c r="I1054" s="568"/>
    </row>
    <row r="1055" spans="6:9" s="5" customFormat="1" ht="14.25">
      <c r="F1055" s="8"/>
      <c r="G1055" s="10"/>
      <c r="H1055" s="568"/>
      <c r="I1055" s="568"/>
    </row>
    <row r="1056" spans="6:9" s="5" customFormat="1" ht="14.25">
      <c r="F1056" s="8"/>
      <c r="G1056" s="10"/>
      <c r="H1056" s="568"/>
      <c r="I1056" s="568"/>
    </row>
    <row r="1057" spans="6:9" s="5" customFormat="1" ht="14.25">
      <c r="F1057" s="8"/>
      <c r="G1057" s="10"/>
      <c r="H1057" s="568"/>
      <c r="I1057" s="568"/>
    </row>
    <row r="1058" spans="6:9" s="5" customFormat="1" ht="14.25">
      <c r="F1058" s="8"/>
      <c r="G1058" s="10"/>
      <c r="H1058" s="568"/>
      <c r="I1058" s="568"/>
    </row>
    <row r="1059" spans="6:9" s="5" customFormat="1" ht="14.25">
      <c r="F1059" s="8"/>
      <c r="G1059" s="10"/>
      <c r="H1059" s="568"/>
      <c r="I1059" s="568"/>
    </row>
    <row r="1060" spans="6:9" s="5" customFormat="1" ht="14.25">
      <c r="F1060" s="8"/>
      <c r="G1060" s="10"/>
      <c r="H1060" s="568"/>
      <c r="I1060" s="568"/>
    </row>
    <row r="1061" spans="6:9" s="5" customFormat="1" ht="14.25">
      <c r="F1061" s="8"/>
      <c r="G1061" s="10"/>
      <c r="H1061" s="568"/>
      <c r="I1061" s="568"/>
    </row>
    <row r="1062" spans="6:9" s="5" customFormat="1" ht="14.25">
      <c r="F1062" s="8"/>
      <c r="G1062" s="10"/>
      <c r="H1062" s="568"/>
      <c r="I1062" s="568"/>
    </row>
    <row r="1063" spans="6:9" s="5" customFormat="1" ht="14.25">
      <c r="F1063" s="8"/>
      <c r="G1063" s="10"/>
      <c r="H1063" s="568"/>
      <c r="I1063" s="568"/>
    </row>
    <row r="1064" spans="6:9" s="5" customFormat="1" ht="14.25">
      <c r="F1064" s="8"/>
      <c r="G1064" s="10"/>
      <c r="H1064" s="568"/>
      <c r="I1064" s="568"/>
    </row>
    <row r="1065" spans="6:9" s="5" customFormat="1" ht="14.25">
      <c r="F1065" s="8"/>
      <c r="G1065" s="10"/>
      <c r="H1065" s="568"/>
      <c r="I1065" s="568"/>
    </row>
    <row r="1066" spans="6:9" s="5" customFormat="1" ht="14.25">
      <c r="F1066" s="8"/>
      <c r="G1066" s="10"/>
      <c r="H1066" s="568"/>
      <c r="I1066" s="568"/>
    </row>
    <row r="1067" spans="6:9" s="5" customFormat="1" ht="14.25">
      <c r="F1067" s="8"/>
      <c r="G1067" s="10"/>
      <c r="H1067" s="568"/>
      <c r="I1067" s="568"/>
    </row>
    <row r="1068" spans="6:9" s="5" customFormat="1" ht="14.25">
      <c r="F1068" s="8"/>
      <c r="G1068" s="10"/>
      <c r="H1068" s="568"/>
      <c r="I1068" s="568"/>
    </row>
    <row r="1069" spans="6:9" s="5" customFormat="1" ht="14.25">
      <c r="F1069" s="8"/>
      <c r="G1069" s="10"/>
      <c r="H1069" s="568"/>
      <c r="I1069" s="568"/>
    </row>
    <row r="1070" spans="6:9" s="5" customFormat="1" ht="14.25">
      <c r="F1070" s="8"/>
      <c r="G1070" s="10"/>
      <c r="H1070" s="568"/>
      <c r="I1070" s="568"/>
    </row>
    <row r="1071" spans="6:9" s="5" customFormat="1" ht="14.25">
      <c r="F1071" s="8"/>
      <c r="G1071" s="10"/>
      <c r="H1071" s="568"/>
      <c r="I1071" s="568"/>
    </row>
    <row r="1072" spans="6:9" s="5" customFormat="1" ht="14.25">
      <c r="F1072" s="8"/>
      <c r="G1072" s="10"/>
      <c r="H1072" s="568"/>
      <c r="I1072" s="568"/>
    </row>
    <row r="1073" spans="6:9" s="5" customFormat="1" ht="14.25">
      <c r="F1073" s="8"/>
      <c r="G1073" s="10"/>
      <c r="H1073" s="568"/>
      <c r="I1073" s="568"/>
    </row>
    <row r="1074" spans="6:9" s="5" customFormat="1" ht="14.25">
      <c r="F1074" s="8"/>
      <c r="G1074" s="10"/>
      <c r="H1074" s="568"/>
      <c r="I1074" s="568"/>
    </row>
    <row r="1075" spans="6:9" s="5" customFormat="1" ht="14.25">
      <c r="F1075" s="8"/>
      <c r="G1075" s="10"/>
      <c r="H1075" s="568"/>
      <c r="I1075" s="568"/>
    </row>
    <row r="1076" spans="6:9" s="5" customFormat="1" ht="14.25">
      <c r="F1076" s="8"/>
      <c r="G1076" s="10"/>
      <c r="H1076" s="568"/>
      <c r="I1076" s="568"/>
    </row>
    <row r="1077" spans="6:9" s="5" customFormat="1" ht="14.25">
      <c r="F1077" s="8"/>
      <c r="G1077" s="10"/>
      <c r="H1077" s="568"/>
      <c r="I1077" s="568"/>
    </row>
    <row r="1078" spans="6:9" s="5" customFormat="1" ht="14.25">
      <c r="F1078" s="8"/>
      <c r="G1078" s="10"/>
      <c r="H1078" s="568"/>
      <c r="I1078" s="568"/>
    </row>
    <row r="1079" spans="6:9" s="5" customFormat="1" ht="14.25">
      <c r="F1079" s="8"/>
      <c r="G1079" s="10"/>
      <c r="H1079" s="568"/>
      <c r="I1079" s="568"/>
    </row>
    <row r="1080" spans="6:9" s="5" customFormat="1" ht="14.25">
      <c r="F1080" s="8"/>
      <c r="G1080" s="10"/>
      <c r="H1080" s="568"/>
      <c r="I1080" s="568"/>
    </row>
    <row r="1081" spans="6:9" s="5" customFormat="1" ht="14.25">
      <c r="F1081" s="8"/>
      <c r="G1081" s="10"/>
      <c r="H1081" s="568"/>
      <c r="I1081" s="568"/>
    </row>
    <row r="1082" spans="6:9" s="5" customFormat="1" ht="14.25">
      <c r="F1082" s="8"/>
      <c r="G1082" s="10"/>
      <c r="H1082" s="568"/>
      <c r="I1082" s="568"/>
    </row>
    <row r="1083" spans="6:9" s="5" customFormat="1" ht="14.25">
      <c r="F1083" s="8"/>
      <c r="G1083" s="10"/>
      <c r="H1083" s="568"/>
      <c r="I1083" s="568"/>
    </row>
    <row r="1084" spans="6:9" s="5" customFormat="1" ht="14.25">
      <c r="F1084" s="8"/>
      <c r="G1084" s="10"/>
      <c r="H1084" s="568"/>
      <c r="I1084" s="568"/>
    </row>
    <row r="1085" spans="6:9" s="5" customFormat="1" ht="14.25">
      <c r="F1085" s="8"/>
      <c r="G1085" s="10"/>
      <c r="H1085" s="568"/>
      <c r="I1085" s="568"/>
    </row>
    <row r="1086" spans="6:9" s="5" customFormat="1" ht="14.25">
      <c r="F1086" s="8"/>
      <c r="G1086" s="10"/>
      <c r="H1086" s="568"/>
      <c r="I1086" s="568"/>
    </row>
    <row r="1087" spans="6:9" s="5" customFormat="1" ht="14.25">
      <c r="F1087" s="8"/>
      <c r="G1087" s="10"/>
      <c r="H1087" s="568"/>
      <c r="I1087" s="568"/>
    </row>
    <row r="1088" spans="6:9" s="5" customFormat="1" ht="14.25">
      <c r="F1088" s="8"/>
      <c r="G1088" s="10"/>
      <c r="H1088" s="568"/>
      <c r="I1088" s="568"/>
    </row>
    <row r="1089" spans="6:9" s="5" customFormat="1" ht="14.25">
      <c r="F1089" s="8"/>
      <c r="G1089" s="10"/>
      <c r="H1089" s="568"/>
      <c r="I1089" s="568"/>
    </row>
    <row r="1090" spans="6:9" s="5" customFormat="1" ht="14.25">
      <c r="F1090" s="8"/>
      <c r="G1090" s="10"/>
      <c r="H1090" s="568"/>
      <c r="I1090" s="568"/>
    </row>
    <row r="1091" spans="6:9" s="5" customFormat="1" ht="14.25">
      <c r="F1091" s="8"/>
      <c r="G1091" s="10"/>
      <c r="H1091" s="568"/>
      <c r="I1091" s="568"/>
    </row>
    <row r="1092" spans="6:9" s="5" customFormat="1" ht="14.25">
      <c r="F1092" s="8"/>
      <c r="G1092" s="10"/>
      <c r="H1092" s="568"/>
      <c r="I1092" s="568"/>
    </row>
    <row r="1093" spans="6:9" s="5" customFormat="1" ht="14.25">
      <c r="F1093" s="8"/>
      <c r="G1093" s="10"/>
      <c r="H1093" s="568"/>
      <c r="I1093" s="568"/>
    </row>
    <row r="1094" spans="6:9" s="5" customFormat="1" ht="14.25">
      <c r="F1094" s="8"/>
      <c r="G1094" s="10"/>
      <c r="H1094" s="568"/>
      <c r="I1094" s="568"/>
    </row>
    <row r="1095" spans="6:9" s="5" customFormat="1" ht="14.25">
      <c r="F1095" s="8"/>
      <c r="G1095" s="10"/>
      <c r="H1095" s="568"/>
      <c r="I1095" s="568"/>
    </row>
    <row r="1096" spans="6:9" s="5" customFormat="1" ht="14.25">
      <c r="F1096" s="8"/>
      <c r="G1096" s="10"/>
      <c r="H1096" s="568"/>
      <c r="I1096" s="568"/>
    </row>
    <row r="1097" spans="6:9" s="5" customFormat="1" ht="14.25">
      <c r="F1097" s="8"/>
      <c r="G1097" s="10"/>
      <c r="H1097" s="568"/>
      <c r="I1097" s="568"/>
    </row>
    <row r="1098" spans="6:9" s="5" customFormat="1" ht="14.25">
      <c r="F1098" s="8"/>
      <c r="G1098" s="10"/>
      <c r="H1098" s="568"/>
      <c r="I1098" s="568"/>
    </row>
    <row r="1099" spans="6:9" s="5" customFormat="1" ht="14.25">
      <c r="F1099" s="8"/>
      <c r="G1099" s="10"/>
      <c r="H1099" s="568"/>
      <c r="I1099" s="568"/>
    </row>
    <row r="1100" spans="6:9" s="5" customFormat="1" ht="14.25">
      <c r="F1100" s="8"/>
      <c r="G1100" s="10"/>
      <c r="H1100" s="568"/>
      <c r="I1100" s="568"/>
    </row>
    <row r="1101" spans="6:9" s="5" customFormat="1" ht="14.25">
      <c r="F1101" s="8"/>
      <c r="G1101" s="10"/>
      <c r="H1101" s="568"/>
      <c r="I1101" s="568"/>
    </row>
    <row r="1102" spans="6:9" s="5" customFormat="1" ht="14.25">
      <c r="F1102" s="8"/>
      <c r="G1102" s="10"/>
      <c r="H1102" s="568"/>
      <c r="I1102" s="568"/>
    </row>
    <row r="1103" spans="6:9" s="5" customFormat="1" ht="14.25">
      <c r="F1103" s="8"/>
      <c r="G1103" s="10"/>
      <c r="H1103" s="568"/>
      <c r="I1103" s="568"/>
    </row>
    <row r="1104" spans="6:9" s="5" customFormat="1" ht="14.25">
      <c r="F1104" s="8"/>
      <c r="G1104" s="10"/>
      <c r="H1104" s="568"/>
      <c r="I1104" s="568"/>
    </row>
    <row r="1105" spans="6:9" s="5" customFormat="1" ht="14.25">
      <c r="F1105" s="8"/>
      <c r="G1105" s="10"/>
      <c r="H1105" s="568"/>
      <c r="I1105" s="568"/>
    </row>
    <row r="1106" spans="6:9" s="5" customFormat="1" ht="14.25">
      <c r="F1106" s="8"/>
      <c r="G1106" s="10"/>
      <c r="H1106" s="568"/>
      <c r="I1106" s="568"/>
    </row>
    <row r="1107" spans="6:9" s="5" customFormat="1" ht="14.25">
      <c r="F1107" s="8"/>
      <c r="G1107" s="10"/>
      <c r="H1107" s="568"/>
      <c r="I1107" s="568"/>
    </row>
    <row r="1108" spans="6:9" s="5" customFormat="1" ht="14.25">
      <c r="F1108" s="8"/>
      <c r="G1108" s="10"/>
      <c r="H1108" s="568"/>
      <c r="I1108" s="568"/>
    </row>
    <row r="1109" spans="6:9" s="5" customFormat="1" ht="14.25">
      <c r="F1109" s="8"/>
      <c r="G1109" s="10"/>
      <c r="H1109" s="568"/>
      <c r="I1109" s="568"/>
    </row>
    <row r="1110" spans="6:9" s="5" customFormat="1" ht="14.25">
      <c r="F1110" s="8"/>
      <c r="G1110" s="10"/>
      <c r="H1110" s="568"/>
      <c r="I1110" s="568"/>
    </row>
    <row r="1111" spans="6:9" s="5" customFormat="1" ht="14.25">
      <c r="F1111" s="8"/>
      <c r="G1111" s="10"/>
      <c r="H1111" s="568"/>
      <c r="I1111" s="568"/>
    </row>
    <row r="1112" spans="6:9" s="5" customFormat="1" ht="14.25">
      <c r="F1112" s="8"/>
      <c r="G1112" s="10"/>
      <c r="H1112" s="568"/>
      <c r="I1112" s="568"/>
    </row>
    <row r="1113" spans="6:9" s="5" customFormat="1" ht="14.25">
      <c r="F1113" s="8"/>
      <c r="G1113" s="10"/>
      <c r="H1113" s="568"/>
      <c r="I1113" s="568"/>
    </row>
    <row r="1114" spans="6:9" s="5" customFormat="1" ht="14.25">
      <c r="F1114" s="8"/>
      <c r="G1114" s="10"/>
      <c r="H1114" s="568"/>
      <c r="I1114" s="568"/>
    </row>
    <row r="1115" spans="6:9" s="5" customFormat="1" ht="14.25">
      <c r="F1115" s="8"/>
      <c r="G1115" s="10"/>
      <c r="H1115" s="568"/>
      <c r="I1115" s="568"/>
    </row>
    <row r="1116" spans="6:9" s="5" customFormat="1" ht="14.25">
      <c r="F1116" s="8"/>
      <c r="G1116" s="10"/>
      <c r="H1116" s="568"/>
      <c r="I1116" s="568"/>
    </row>
    <row r="1117" spans="6:9" s="5" customFormat="1" ht="14.25">
      <c r="F1117" s="8"/>
      <c r="G1117" s="10"/>
      <c r="H1117" s="568"/>
      <c r="I1117" s="568"/>
    </row>
    <row r="1118" spans="6:9" s="5" customFormat="1" ht="14.25">
      <c r="F1118" s="8"/>
      <c r="G1118" s="10"/>
      <c r="H1118" s="568"/>
      <c r="I1118" s="568"/>
    </row>
    <row r="1119" spans="6:9" s="5" customFormat="1" ht="14.25">
      <c r="F1119" s="8"/>
      <c r="G1119" s="10"/>
      <c r="H1119" s="568"/>
      <c r="I1119" s="568"/>
    </row>
    <row r="1120" spans="6:9" s="5" customFormat="1" ht="14.25">
      <c r="F1120" s="8"/>
      <c r="G1120" s="10"/>
      <c r="H1120" s="568"/>
      <c r="I1120" s="568"/>
    </row>
    <row r="1121" spans="6:9" s="5" customFormat="1" ht="14.25">
      <c r="F1121" s="8"/>
      <c r="G1121" s="10"/>
      <c r="H1121" s="568"/>
      <c r="I1121" s="568"/>
    </row>
    <row r="1122" spans="6:9" s="5" customFormat="1" ht="14.25">
      <c r="F1122" s="8"/>
      <c r="G1122" s="10"/>
      <c r="H1122" s="568"/>
      <c r="I1122" s="568"/>
    </row>
    <row r="1123" spans="6:9" s="5" customFormat="1" ht="14.25">
      <c r="F1123" s="8"/>
      <c r="G1123" s="10"/>
      <c r="H1123" s="568"/>
      <c r="I1123" s="568"/>
    </row>
    <row r="1124" spans="6:9" s="5" customFormat="1" ht="14.25">
      <c r="F1124" s="8"/>
      <c r="G1124" s="10"/>
      <c r="H1124" s="568"/>
      <c r="I1124" s="568"/>
    </row>
    <row r="1125" spans="6:9" s="5" customFormat="1" ht="14.25">
      <c r="F1125" s="8"/>
      <c r="G1125" s="10"/>
      <c r="H1125" s="568"/>
      <c r="I1125" s="568"/>
    </row>
    <row r="1126" spans="6:9" s="5" customFormat="1" ht="14.25">
      <c r="F1126" s="8"/>
      <c r="G1126" s="10"/>
      <c r="H1126" s="568"/>
      <c r="I1126" s="568"/>
    </row>
    <row r="1127" spans="6:9" s="5" customFormat="1" ht="14.25">
      <c r="F1127" s="8"/>
      <c r="G1127" s="10"/>
      <c r="H1127" s="568"/>
      <c r="I1127" s="568"/>
    </row>
    <row r="1128" spans="6:9" s="5" customFormat="1" ht="14.25">
      <c r="F1128" s="8"/>
      <c r="G1128" s="10"/>
      <c r="H1128" s="568"/>
      <c r="I1128" s="568"/>
    </row>
  </sheetData>
  <mergeCells count="261">
    <mergeCell ref="B175:E175"/>
    <mergeCell ref="B177:E177"/>
    <mergeCell ref="B199:E199"/>
    <mergeCell ref="B201:E201"/>
    <mergeCell ref="B77:E77"/>
    <mergeCell ref="B373:E373"/>
    <mergeCell ref="B375:E375"/>
    <mergeCell ref="B481:E481"/>
    <mergeCell ref="B378:E378"/>
    <mergeCell ref="B187:E187"/>
    <mergeCell ref="B155:E155"/>
    <mergeCell ref="B157:E157"/>
    <mergeCell ref="B216:E216"/>
    <mergeCell ref="B235:E235"/>
    <mergeCell ref="B399:E399"/>
    <mergeCell ref="B464:E464"/>
    <mergeCell ref="B478:E478"/>
    <mergeCell ref="B436:E436"/>
    <mergeCell ref="B407:E407"/>
    <mergeCell ref="B443:E443"/>
    <mergeCell ref="B79:E79"/>
    <mergeCell ref="B81:E81"/>
    <mergeCell ref="B85:E85"/>
    <mergeCell ref="B197:E197"/>
    <mergeCell ref="B445:E445"/>
    <mergeCell ref="B179:E179"/>
    <mergeCell ref="B248:E248"/>
    <mergeCell ref="B258:E258"/>
    <mergeCell ref="B231:E231"/>
    <mergeCell ref="B183:E183"/>
    <mergeCell ref="B185:E185"/>
    <mergeCell ref="B189:E189"/>
    <mergeCell ref="B260:E260"/>
    <mergeCell ref="B220:E220"/>
    <mergeCell ref="B224:E224"/>
    <mergeCell ref="B227:E227"/>
    <mergeCell ref="B226:E226"/>
    <mergeCell ref="B239:E239"/>
    <mergeCell ref="B401:E401"/>
    <mergeCell ref="B466:E466"/>
    <mergeCell ref="B483:E483"/>
    <mergeCell ref="B463:E463"/>
    <mergeCell ref="B254:E254"/>
    <mergeCell ref="B256:E256"/>
    <mergeCell ref="B357:E357"/>
    <mergeCell ref="B359:E359"/>
    <mergeCell ref="B338:E338"/>
    <mergeCell ref="B332:D332"/>
    <mergeCell ref="B432:G432"/>
    <mergeCell ref="B280:E280"/>
    <mergeCell ref="B344:E344"/>
    <mergeCell ref="B282:E282"/>
    <mergeCell ref="B353:E353"/>
    <mergeCell ref="B361:E361"/>
    <mergeCell ref="B363:E363"/>
    <mergeCell ref="B327:E327"/>
    <mergeCell ref="B340:E340"/>
    <mergeCell ref="B317:E317"/>
    <mergeCell ref="B319:E319"/>
    <mergeCell ref="B371:E371"/>
    <mergeCell ref="B329:E329"/>
    <mergeCell ref="B365:E365"/>
    <mergeCell ref="B393:E393"/>
    <mergeCell ref="B433:E433"/>
    <mergeCell ref="B434:E434"/>
    <mergeCell ref="B355:E355"/>
    <mergeCell ref="B405:E405"/>
    <mergeCell ref="B369:E369"/>
    <mergeCell ref="B395:E395"/>
    <mergeCell ref="B462:E462"/>
    <mergeCell ref="B431:E431"/>
    <mergeCell ref="B441:D441"/>
    <mergeCell ref="B451:E451"/>
    <mergeCell ref="B461:E461"/>
    <mergeCell ref="B367:E367"/>
    <mergeCell ref="B391:E391"/>
    <mergeCell ref="B379:E379"/>
    <mergeCell ref="B380:E380"/>
    <mergeCell ref="B381:E381"/>
    <mergeCell ref="B382:E382"/>
    <mergeCell ref="B383:E383"/>
    <mergeCell ref="B384:E384"/>
    <mergeCell ref="B87:E87"/>
    <mergeCell ref="G37:H37"/>
    <mergeCell ref="G40:H40"/>
    <mergeCell ref="A50:H50"/>
    <mergeCell ref="B60:D60"/>
    <mergeCell ref="B71:E71"/>
    <mergeCell ref="G35:H35"/>
    <mergeCell ref="B153:E153"/>
    <mergeCell ref="B159:E159"/>
    <mergeCell ref="B76:E76"/>
    <mergeCell ref="C8:I8"/>
    <mergeCell ref="G19:H19"/>
    <mergeCell ref="G20:H20"/>
    <mergeCell ref="C12:G12"/>
    <mergeCell ref="G34:H34"/>
    <mergeCell ref="G31:H31"/>
    <mergeCell ref="G26:H26"/>
    <mergeCell ref="B34:D34"/>
    <mergeCell ref="C4:E4"/>
    <mergeCell ref="G30:H30"/>
    <mergeCell ref="G21:H21"/>
    <mergeCell ref="G18:H18"/>
    <mergeCell ref="G29:H29"/>
    <mergeCell ref="C5:E5"/>
    <mergeCell ref="B30:D30"/>
    <mergeCell ref="G32:H32"/>
    <mergeCell ref="G33:H33"/>
    <mergeCell ref="B422:E422"/>
    <mergeCell ref="B397:E397"/>
    <mergeCell ref="B418:E418"/>
    <mergeCell ref="B420:E420"/>
    <mergeCell ref="B413:E413"/>
    <mergeCell ref="B416:E416"/>
    <mergeCell ref="B411:E411"/>
    <mergeCell ref="B421:E421"/>
    <mergeCell ref="B278:E278"/>
    <mergeCell ref="G23:H23"/>
    <mergeCell ref="B43:C43"/>
    <mergeCell ref="B45:C45"/>
    <mergeCell ref="E26:F26"/>
    <mergeCell ref="G45:H45"/>
    <mergeCell ref="B89:E89"/>
    <mergeCell ref="G24:H24"/>
    <mergeCell ref="E37:F37"/>
    <mergeCell ref="B415:E415"/>
    <mergeCell ref="B73:E73"/>
    <mergeCell ref="B229:E229"/>
    <mergeCell ref="B29:D29"/>
    <mergeCell ref="G42:H42"/>
    <mergeCell ref="B69:D69"/>
    <mergeCell ref="B140:E140"/>
    <mergeCell ref="B109:E109"/>
    <mergeCell ref="B127:E127"/>
    <mergeCell ref="B117:E117"/>
    <mergeCell ref="B124:E124"/>
    <mergeCell ref="B42:C42"/>
    <mergeCell ref="B58:D58"/>
    <mergeCell ref="G36:H36"/>
    <mergeCell ref="G43:H43"/>
    <mergeCell ref="G41:H41"/>
    <mergeCell ref="B352:E352"/>
    <mergeCell ref="B270:E270"/>
    <mergeCell ref="C6:E6"/>
    <mergeCell ref="B151:E151"/>
    <mergeCell ref="A51:H51"/>
    <mergeCell ref="B75:E75"/>
    <mergeCell ref="B94:E94"/>
    <mergeCell ref="B102:E102"/>
    <mergeCell ref="B66:E66"/>
    <mergeCell ref="B82:E82"/>
    <mergeCell ref="B83:E83"/>
    <mergeCell ref="G22:H22"/>
    <mergeCell ref="B342:E342"/>
    <mergeCell ref="B266:E266"/>
    <mergeCell ref="B311:E311"/>
    <mergeCell ref="B323:E323"/>
    <mergeCell ref="B304:E304"/>
    <mergeCell ref="B284:E284"/>
    <mergeCell ref="B286:E286"/>
    <mergeCell ref="B288:E288"/>
    <mergeCell ref="B268:E268"/>
    <mergeCell ref="B272:E272"/>
    <mergeCell ref="B274:E274"/>
    <mergeCell ref="B296:E296"/>
    <mergeCell ref="B298:E298"/>
    <mergeCell ref="B276:E276"/>
    <mergeCell ref="B403:E403"/>
    <mergeCell ref="B343:E343"/>
    <mergeCell ref="B325:E325"/>
    <mergeCell ref="B339:E339"/>
    <mergeCell ref="B292:E292"/>
    <mergeCell ref="B240:E240"/>
    <mergeCell ref="B241:E241"/>
    <mergeCell ref="B294:E294"/>
    <mergeCell ref="B264:E264"/>
    <mergeCell ref="B246:C246"/>
    <mergeCell ref="B290:E290"/>
    <mergeCell ref="B306:E306"/>
    <mergeCell ref="B308:E308"/>
    <mergeCell ref="B315:E315"/>
    <mergeCell ref="B250:E250"/>
    <mergeCell ref="B252:E252"/>
    <mergeCell ref="B262:E262"/>
    <mergeCell ref="B300:E300"/>
    <mergeCell ref="B302:E302"/>
    <mergeCell ref="B321:E321"/>
    <mergeCell ref="B345:E345"/>
    <mergeCell ref="B336:E336"/>
    <mergeCell ref="B33:D33"/>
    <mergeCell ref="B114:E114"/>
    <mergeCell ref="B64:E64"/>
    <mergeCell ref="B41:C41"/>
    <mergeCell ref="B218:E218"/>
    <mergeCell ref="B214:E214"/>
    <mergeCell ref="B62:E62"/>
    <mergeCell ref="B99:E99"/>
    <mergeCell ref="B105:E105"/>
    <mergeCell ref="B161:E161"/>
    <mergeCell ref="B163:E163"/>
    <mergeCell ref="B167:E167"/>
    <mergeCell ref="B135:E135"/>
    <mergeCell ref="B147:E147"/>
    <mergeCell ref="B210:H210"/>
    <mergeCell ref="B40:C40"/>
    <mergeCell ref="B208:C208"/>
    <mergeCell ref="B191:E191"/>
    <mergeCell ref="B193:E193"/>
    <mergeCell ref="B132:E132"/>
    <mergeCell ref="B165:E165"/>
    <mergeCell ref="B149:E149"/>
    <mergeCell ref="B142:E142"/>
    <mergeCell ref="B181:E181"/>
    <mergeCell ref="B238:E238"/>
    <mergeCell ref="B243:E243"/>
    <mergeCell ref="B169:E169"/>
    <mergeCell ref="B222:E222"/>
    <mergeCell ref="B232:E232"/>
    <mergeCell ref="B212:E212"/>
    <mergeCell ref="B203:E203"/>
    <mergeCell ref="B205:E205"/>
    <mergeCell ref="B195:E195"/>
    <mergeCell ref="B234:E234"/>
    <mergeCell ref="B236:E236"/>
    <mergeCell ref="B230:E230"/>
    <mergeCell ref="B171:E171"/>
    <mergeCell ref="B173:E173"/>
    <mergeCell ref="B313:E313"/>
    <mergeCell ref="B334:D334"/>
    <mergeCell ref="B346:E346"/>
    <mergeCell ref="B347:E347"/>
    <mergeCell ref="B348:E348"/>
    <mergeCell ref="B349:E349"/>
    <mergeCell ref="B337:E337"/>
    <mergeCell ref="B341:E341"/>
    <mergeCell ref="B350:E350"/>
    <mergeCell ref="B479:E479"/>
    <mergeCell ref="B475:E475"/>
    <mergeCell ref="B470:E470"/>
    <mergeCell ref="B471:E471"/>
    <mergeCell ref="B472:E472"/>
    <mergeCell ref="B474:E474"/>
    <mergeCell ref="B476:E476"/>
    <mergeCell ref="B477:E477"/>
    <mergeCell ref="B385:E385"/>
    <mergeCell ref="B386:E386"/>
    <mergeCell ref="B425:E425"/>
    <mergeCell ref="B417:E417"/>
    <mergeCell ref="B468:E468"/>
    <mergeCell ref="B469:E469"/>
    <mergeCell ref="B409:E409"/>
    <mergeCell ref="B447:E447"/>
    <mergeCell ref="B449:E449"/>
    <mergeCell ref="B456:E456"/>
    <mergeCell ref="B430:E430"/>
    <mergeCell ref="B459:D459"/>
    <mergeCell ref="B423:E423"/>
    <mergeCell ref="B465:E465"/>
    <mergeCell ref="B438:E438"/>
    <mergeCell ref="B454:D454"/>
  </mergeCells>
  <phoneticPr fontId="2" type="noConversion"/>
  <pageMargins left="0.78740157480314965" right="0.19685039370078741" top="0.39370078740157483" bottom="0.39370078740157483" header="0" footer="0"/>
  <pageSetup paperSize="9" scale="85" orientation="portrait" r:id="rId1"/>
  <headerFooter>
    <oddFooter>&amp;L&amp;8 IPG, Igor Pivec s.p., Partizanska cesta 42, 9250 Gornja Radgona&amp;R&amp;P</oddFooter>
  </headerFooter>
  <rowBreaks count="7" manualBreakCount="7">
    <brk id="91" max="16383" man="1"/>
    <brk id="126" max="16383" man="1"/>
    <brk id="207" max="16383" man="1"/>
    <brk id="310" max="16383" man="1"/>
    <brk id="331" max="16383" man="1"/>
    <brk id="427" max="16383" man="1"/>
    <brk id="458"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3"/>
  <sheetViews>
    <sheetView workbookViewId="0">
      <selection activeCell="E111" sqref="E111"/>
    </sheetView>
  </sheetViews>
  <sheetFormatPr defaultRowHeight="12.75"/>
  <cols>
    <col min="1" max="1" width="5" customWidth="1"/>
    <col min="2" max="2" width="41.28515625" customWidth="1"/>
    <col min="3" max="3" width="7.140625" customWidth="1"/>
    <col min="4" max="4" width="7.28515625" customWidth="1"/>
    <col min="5" max="5" width="13.7109375" customWidth="1"/>
    <col min="6" max="6" width="11.5703125" customWidth="1"/>
  </cols>
  <sheetData>
    <row r="1" spans="1:6">
      <c r="A1" s="177"/>
      <c r="B1" s="178"/>
      <c r="C1" s="179"/>
      <c r="D1" s="180"/>
      <c r="E1" s="181"/>
      <c r="F1" s="182"/>
    </row>
    <row r="2" spans="1:6">
      <c r="A2" s="183" t="s">
        <v>349</v>
      </c>
      <c r="B2" s="184"/>
      <c r="C2" s="185"/>
      <c r="D2" s="186"/>
      <c r="E2" s="187"/>
      <c r="F2" s="188"/>
    </row>
    <row r="3" spans="1:6" ht="13.5" thickBot="1">
      <c r="A3" s="189"/>
      <c r="B3" s="190"/>
      <c r="C3" s="191"/>
      <c r="D3" s="192"/>
      <c r="E3" s="193"/>
      <c r="F3" s="194"/>
    </row>
    <row r="4" spans="1:6" ht="36.75" thickBot="1">
      <c r="A4" s="195" t="s">
        <v>350</v>
      </c>
      <c r="B4" s="196" t="s">
        <v>351</v>
      </c>
      <c r="C4" s="197" t="s">
        <v>352</v>
      </c>
      <c r="D4" s="197" t="s">
        <v>353</v>
      </c>
      <c r="E4" s="198" t="s">
        <v>354</v>
      </c>
      <c r="F4" s="199" t="s">
        <v>355</v>
      </c>
    </row>
    <row r="5" spans="1:6">
      <c r="A5" s="200" t="s">
        <v>356</v>
      </c>
      <c r="B5" s="201"/>
      <c r="C5" s="202"/>
      <c r="D5" s="202"/>
      <c r="E5" s="203"/>
      <c r="F5" s="204"/>
    </row>
    <row r="6" spans="1:6" ht="37.5" customHeight="1">
      <c r="A6" s="205">
        <v>1</v>
      </c>
      <c r="B6" s="206" t="s">
        <v>357</v>
      </c>
      <c r="C6" s="207" t="s">
        <v>358</v>
      </c>
      <c r="D6" s="207">
        <v>210</v>
      </c>
      <c r="E6" s="208"/>
      <c r="F6" s="209">
        <f t="shared" ref="F6:F16" si="0">D6*E6</f>
        <v>0</v>
      </c>
    </row>
    <row r="7" spans="1:6" ht="39" customHeight="1">
      <c r="A7" s="205">
        <v>2</v>
      </c>
      <c r="B7" s="206" t="s">
        <v>359</v>
      </c>
      <c r="C7" s="207" t="s">
        <v>358</v>
      </c>
      <c r="D7" s="207">
        <v>90</v>
      </c>
      <c r="E7" s="208"/>
      <c r="F7" s="209">
        <f t="shared" si="0"/>
        <v>0</v>
      </c>
    </row>
    <row r="8" spans="1:6" ht="76.5" customHeight="1">
      <c r="A8" s="210">
        <v>3</v>
      </c>
      <c r="B8" s="206" t="s">
        <v>360</v>
      </c>
      <c r="C8" s="211" t="s">
        <v>358</v>
      </c>
      <c r="D8" s="211">
        <f>D6+D7</f>
        <v>300</v>
      </c>
      <c r="E8" s="212"/>
      <c r="F8" s="209">
        <f t="shared" si="0"/>
        <v>0</v>
      </c>
    </row>
    <row r="9" spans="1:6" ht="65.25" customHeight="1">
      <c r="A9" s="213">
        <v>4</v>
      </c>
      <c r="B9" s="214" t="s">
        <v>361</v>
      </c>
      <c r="C9" s="207" t="s">
        <v>362</v>
      </c>
      <c r="D9" s="207">
        <v>4</v>
      </c>
      <c r="E9" s="208"/>
      <c r="F9" s="209">
        <f t="shared" si="0"/>
        <v>0</v>
      </c>
    </row>
    <row r="10" spans="1:6" ht="63.75" customHeight="1">
      <c r="A10" s="213">
        <v>5</v>
      </c>
      <c r="B10" s="214" t="s">
        <v>363</v>
      </c>
      <c r="C10" s="207" t="s">
        <v>362</v>
      </c>
      <c r="D10" s="207">
        <v>2</v>
      </c>
      <c r="E10" s="208"/>
      <c r="F10" s="209">
        <f>D10*E10</f>
        <v>0</v>
      </c>
    </row>
    <row r="11" spans="1:6" ht="65.25" customHeight="1">
      <c r="A11" s="213">
        <v>6</v>
      </c>
      <c r="B11" s="214" t="s">
        <v>364</v>
      </c>
      <c r="C11" s="207" t="s">
        <v>362</v>
      </c>
      <c r="D11" s="207">
        <v>2</v>
      </c>
      <c r="E11" s="208"/>
      <c r="F11" s="209">
        <f t="shared" si="0"/>
        <v>0</v>
      </c>
    </row>
    <row r="12" spans="1:6" ht="39" customHeight="1">
      <c r="A12" s="215">
        <v>7</v>
      </c>
      <c r="B12" s="216" t="s">
        <v>365</v>
      </c>
      <c r="C12" s="217" t="s">
        <v>366</v>
      </c>
      <c r="D12" s="218">
        <v>9</v>
      </c>
      <c r="E12" s="208"/>
      <c r="F12" s="209">
        <f t="shared" si="0"/>
        <v>0</v>
      </c>
    </row>
    <row r="13" spans="1:6" ht="193.5" customHeight="1">
      <c r="A13" s="215">
        <v>8</v>
      </c>
      <c r="B13" s="216" t="s">
        <v>367</v>
      </c>
      <c r="C13" s="217" t="s">
        <v>366</v>
      </c>
      <c r="D13" s="218">
        <v>1</v>
      </c>
      <c r="E13" s="208"/>
      <c r="F13" s="209">
        <f t="shared" si="0"/>
        <v>0</v>
      </c>
    </row>
    <row r="14" spans="1:6" ht="180">
      <c r="A14" s="215">
        <v>9</v>
      </c>
      <c r="B14" s="216" t="s">
        <v>368</v>
      </c>
      <c r="C14" s="217" t="s">
        <v>362</v>
      </c>
      <c r="D14" s="218">
        <v>7</v>
      </c>
      <c r="E14" s="208"/>
      <c r="F14" s="209">
        <f t="shared" si="0"/>
        <v>0</v>
      </c>
    </row>
    <row r="15" spans="1:6" ht="252">
      <c r="A15" s="215">
        <v>10</v>
      </c>
      <c r="B15" s="216" t="s">
        <v>369</v>
      </c>
      <c r="C15" s="217" t="s">
        <v>366</v>
      </c>
      <c r="D15" s="218">
        <v>6</v>
      </c>
      <c r="E15" s="208"/>
      <c r="F15" s="209">
        <f t="shared" si="0"/>
        <v>0</v>
      </c>
    </row>
    <row r="16" spans="1:6" ht="134.25" customHeight="1">
      <c r="A16" s="215">
        <v>11</v>
      </c>
      <c r="B16" s="216" t="s">
        <v>370</v>
      </c>
      <c r="C16" s="217" t="s">
        <v>366</v>
      </c>
      <c r="D16" s="218">
        <v>24</v>
      </c>
      <c r="E16" s="208"/>
      <c r="F16" s="209">
        <f t="shared" si="0"/>
        <v>0</v>
      </c>
    </row>
    <row r="17" spans="1:6" ht="197.25" customHeight="1">
      <c r="A17" s="215">
        <v>12</v>
      </c>
      <c r="B17" s="216" t="s">
        <v>371</v>
      </c>
      <c r="C17" s="217" t="s">
        <v>366</v>
      </c>
      <c r="D17" s="218">
        <v>10</v>
      </c>
      <c r="E17" s="208"/>
      <c r="F17" s="209">
        <f>D17*E17</f>
        <v>0</v>
      </c>
    </row>
    <row r="18" spans="1:6" ht="56.25" customHeight="1">
      <c r="A18" s="215">
        <v>13</v>
      </c>
      <c r="B18" s="216" t="s">
        <v>372</v>
      </c>
      <c r="C18" s="217" t="s">
        <v>366</v>
      </c>
      <c r="D18" s="218">
        <v>2</v>
      </c>
      <c r="E18" s="208"/>
      <c r="F18" s="209">
        <f>D18*E18</f>
        <v>0</v>
      </c>
    </row>
    <row r="19" spans="1:6">
      <c r="A19" s="215"/>
      <c r="B19" s="216"/>
      <c r="C19" s="217"/>
      <c r="D19" s="218"/>
      <c r="E19" s="208"/>
      <c r="F19" s="209"/>
    </row>
    <row r="20" spans="1:6" ht="30" customHeight="1" thickBot="1">
      <c r="A20" s="219"/>
      <c r="B20" s="220" t="s">
        <v>373</v>
      </c>
      <c r="C20" s="221"/>
      <c r="D20" s="221"/>
      <c r="E20" s="222"/>
      <c r="F20" s="223">
        <f>SUM(F6:F19)</f>
        <v>0</v>
      </c>
    </row>
    <row r="21" spans="1:6" ht="13.5" thickBot="1">
      <c r="A21" s="224" t="s">
        <v>374</v>
      </c>
      <c r="B21" s="225"/>
      <c r="C21" s="226"/>
      <c r="D21" s="226"/>
      <c r="E21" s="227"/>
      <c r="F21" s="228"/>
    </row>
    <row r="22" spans="1:6" ht="42.75" customHeight="1">
      <c r="A22" s="205">
        <v>1</v>
      </c>
      <c r="B22" s="206" t="s">
        <v>375</v>
      </c>
      <c r="C22" s="207" t="s">
        <v>358</v>
      </c>
      <c r="D22" s="207">
        <v>320</v>
      </c>
      <c r="E22" s="208"/>
      <c r="F22" s="209">
        <f t="shared" ref="F22:F41" si="1">D22*E22</f>
        <v>0</v>
      </c>
    </row>
    <row r="23" spans="1:6" ht="41.25" customHeight="1">
      <c r="A23" s="205">
        <v>2</v>
      </c>
      <c r="B23" s="206" t="s">
        <v>376</v>
      </c>
      <c r="C23" s="207" t="s">
        <v>358</v>
      </c>
      <c r="D23" s="207">
        <v>18</v>
      </c>
      <c r="E23" s="208"/>
      <c r="F23" s="209">
        <f>D23*E23</f>
        <v>0</v>
      </c>
    </row>
    <row r="24" spans="1:6" ht="44.25" customHeight="1">
      <c r="A24" s="205">
        <v>3</v>
      </c>
      <c r="B24" s="206" t="s">
        <v>377</v>
      </c>
      <c r="C24" s="207" t="s">
        <v>358</v>
      </c>
      <c r="D24" s="207">
        <v>40</v>
      </c>
      <c r="E24" s="208"/>
      <c r="F24" s="209">
        <f t="shared" si="1"/>
        <v>0</v>
      </c>
    </row>
    <row r="25" spans="1:6" ht="40.5" customHeight="1">
      <c r="A25" s="205">
        <v>4</v>
      </c>
      <c r="B25" s="206" t="s">
        <v>378</v>
      </c>
      <c r="C25" s="207" t="s">
        <v>358</v>
      </c>
      <c r="D25" s="207">
        <v>10</v>
      </c>
      <c r="E25" s="208"/>
      <c r="F25" s="209">
        <f>D25*E25</f>
        <v>0</v>
      </c>
    </row>
    <row r="26" spans="1:6" ht="75" customHeight="1">
      <c r="A26" s="229" t="s">
        <v>379</v>
      </c>
      <c r="B26" s="206" t="s">
        <v>380</v>
      </c>
      <c r="C26" s="211" t="s">
        <v>358</v>
      </c>
      <c r="D26" s="211">
        <f>SUM(D22:D24)</f>
        <v>378</v>
      </c>
      <c r="E26" s="212"/>
      <c r="F26" s="209">
        <f t="shared" si="1"/>
        <v>0</v>
      </c>
    </row>
    <row r="27" spans="1:6" ht="63" customHeight="1">
      <c r="A27" s="229" t="s">
        <v>381</v>
      </c>
      <c r="B27" s="214" t="s">
        <v>382</v>
      </c>
      <c r="C27" s="230" t="s">
        <v>366</v>
      </c>
      <c r="D27" s="231">
        <v>26</v>
      </c>
      <c r="E27" s="212"/>
      <c r="F27" s="209">
        <f t="shared" si="1"/>
        <v>0</v>
      </c>
    </row>
    <row r="28" spans="1:6" ht="60.75" customHeight="1">
      <c r="A28" s="229" t="s">
        <v>383</v>
      </c>
      <c r="B28" s="214" t="s">
        <v>384</v>
      </c>
      <c r="C28" s="230" t="s">
        <v>366</v>
      </c>
      <c r="D28" s="231">
        <v>2</v>
      </c>
      <c r="E28" s="212"/>
      <c r="F28" s="209">
        <f t="shared" si="1"/>
        <v>0</v>
      </c>
    </row>
    <row r="29" spans="1:6" ht="50.25" customHeight="1">
      <c r="A29" s="229" t="s">
        <v>385</v>
      </c>
      <c r="B29" s="206" t="s">
        <v>386</v>
      </c>
      <c r="C29" s="211" t="s">
        <v>366</v>
      </c>
      <c r="D29" s="211">
        <v>1</v>
      </c>
      <c r="E29" s="212"/>
      <c r="F29" s="209">
        <f t="shared" si="1"/>
        <v>0</v>
      </c>
    </row>
    <row r="30" spans="1:6" ht="40.5" customHeight="1">
      <c r="A30" s="232" t="s">
        <v>387</v>
      </c>
      <c r="B30" s="233" t="s">
        <v>388</v>
      </c>
      <c r="C30" s="211" t="s">
        <v>362</v>
      </c>
      <c r="D30" s="211">
        <v>2</v>
      </c>
      <c r="E30" s="212"/>
      <c r="F30" s="209">
        <f t="shared" si="1"/>
        <v>0</v>
      </c>
    </row>
    <row r="31" spans="1:6" ht="26.25" customHeight="1">
      <c r="A31" s="232" t="s">
        <v>389</v>
      </c>
      <c r="B31" s="233" t="s">
        <v>390</v>
      </c>
      <c r="C31" s="211" t="s">
        <v>362</v>
      </c>
      <c r="D31" s="211">
        <v>4</v>
      </c>
      <c r="E31" s="212"/>
      <c r="F31" s="209">
        <f t="shared" si="1"/>
        <v>0</v>
      </c>
    </row>
    <row r="32" spans="1:6" ht="27" customHeight="1">
      <c r="A32" s="232" t="s">
        <v>391</v>
      </c>
      <c r="B32" s="233" t="s">
        <v>392</v>
      </c>
      <c r="C32" s="211" t="s">
        <v>362</v>
      </c>
      <c r="D32" s="211">
        <v>1</v>
      </c>
      <c r="E32" s="212"/>
      <c r="F32" s="209">
        <f t="shared" si="1"/>
        <v>0</v>
      </c>
    </row>
    <row r="33" spans="1:6" ht="27.75" customHeight="1">
      <c r="A33" s="232" t="s">
        <v>393</v>
      </c>
      <c r="B33" s="233" t="s">
        <v>394</v>
      </c>
      <c r="C33" s="211" t="s">
        <v>362</v>
      </c>
      <c r="D33" s="211">
        <v>11</v>
      </c>
      <c r="E33" s="212"/>
      <c r="F33" s="209">
        <f t="shared" si="1"/>
        <v>0</v>
      </c>
    </row>
    <row r="34" spans="1:6" ht="27.75" customHeight="1">
      <c r="A34" s="229" t="s">
        <v>395</v>
      </c>
      <c r="B34" s="206" t="s">
        <v>396</v>
      </c>
      <c r="C34" s="211" t="s">
        <v>362</v>
      </c>
      <c r="D34" s="211">
        <v>14</v>
      </c>
      <c r="E34" s="212"/>
      <c r="F34" s="209">
        <f t="shared" si="1"/>
        <v>0</v>
      </c>
    </row>
    <row r="35" spans="1:6" ht="24">
      <c r="A35" s="229" t="s">
        <v>397</v>
      </c>
      <c r="B35" s="234" t="s">
        <v>398</v>
      </c>
      <c r="C35" s="211" t="s">
        <v>362</v>
      </c>
      <c r="D35" s="211">
        <v>1</v>
      </c>
      <c r="E35" s="212"/>
      <c r="F35" s="209">
        <f t="shared" si="1"/>
        <v>0</v>
      </c>
    </row>
    <row r="36" spans="1:6" ht="24">
      <c r="A36" s="229" t="s">
        <v>399</v>
      </c>
      <c r="B36" s="234" t="s">
        <v>400</v>
      </c>
      <c r="C36" s="211" t="s">
        <v>362</v>
      </c>
      <c r="D36" s="211">
        <v>2</v>
      </c>
      <c r="E36" s="212"/>
      <c r="F36" s="209">
        <f t="shared" si="1"/>
        <v>0</v>
      </c>
    </row>
    <row r="37" spans="1:6" ht="24">
      <c r="A37" s="229" t="s">
        <v>401</v>
      </c>
      <c r="B37" s="234" t="s">
        <v>402</v>
      </c>
      <c r="C37" s="211" t="s">
        <v>362</v>
      </c>
      <c r="D37" s="211">
        <v>2</v>
      </c>
      <c r="E37" s="212"/>
      <c r="F37" s="209">
        <f t="shared" si="1"/>
        <v>0</v>
      </c>
    </row>
    <row r="38" spans="1:6" ht="24">
      <c r="A38" s="229" t="s">
        <v>403</v>
      </c>
      <c r="B38" s="234" t="s">
        <v>404</v>
      </c>
      <c r="C38" s="211" t="s">
        <v>362</v>
      </c>
      <c r="D38" s="211">
        <v>1</v>
      </c>
      <c r="E38" s="212"/>
      <c r="F38" s="209">
        <f t="shared" si="1"/>
        <v>0</v>
      </c>
    </row>
    <row r="39" spans="1:6" ht="24">
      <c r="A39" s="229" t="s">
        <v>405</v>
      </c>
      <c r="B39" s="234" t="s">
        <v>406</v>
      </c>
      <c r="C39" s="211" t="s">
        <v>362</v>
      </c>
      <c r="D39" s="211">
        <v>4</v>
      </c>
      <c r="E39" s="212"/>
      <c r="F39" s="209">
        <f t="shared" si="1"/>
        <v>0</v>
      </c>
    </row>
    <row r="40" spans="1:6" ht="24">
      <c r="A40" s="232" t="s">
        <v>407</v>
      </c>
      <c r="B40" s="235" t="s">
        <v>408</v>
      </c>
      <c r="C40" s="211" t="s">
        <v>366</v>
      </c>
      <c r="D40" s="211">
        <v>1</v>
      </c>
      <c r="E40" s="212"/>
      <c r="F40" s="209">
        <f t="shared" si="1"/>
        <v>0</v>
      </c>
    </row>
    <row r="41" spans="1:6" ht="60">
      <c r="A41" s="236">
        <v>22</v>
      </c>
      <c r="B41" s="237" t="s">
        <v>409</v>
      </c>
      <c r="C41" s="238" t="s">
        <v>362</v>
      </c>
      <c r="D41" s="238">
        <v>1</v>
      </c>
      <c r="E41" s="239"/>
      <c r="F41" s="240">
        <f t="shared" si="1"/>
        <v>0</v>
      </c>
    </row>
    <row r="42" spans="1:6" ht="24">
      <c r="A42" s="241" t="s">
        <v>410</v>
      </c>
      <c r="B42" s="237" t="s">
        <v>411</v>
      </c>
      <c r="C42" s="238"/>
      <c r="D42" s="238"/>
      <c r="E42" s="239"/>
      <c r="F42" s="240"/>
    </row>
    <row r="43" spans="1:6">
      <c r="A43" s="242"/>
      <c r="B43" s="237" t="s">
        <v>412</v>
      </c>
      <c r="C43" s="238" t="s">
        <v>366</v>
      </c>
      <c r="D43" s="238">
        <v>1</v>
      </c>
      <c r="E43" s="239"/>
      <c r="F43" s="240">
        <f>D43*E43</f>
        <v>0</v>
      </c>
    </row>
    <row r="44" spans="1:6" ht="24">
      <c r="A44" s="241" t="s">
        <v>410</v>
      </c>
      <c r="B44" s="243" t="s">
        <v>413</v>
      </c>
      <c r="C44" s="238" t="s">
        <v>366</v>
      </c>
      <c r="D44" s="238">
        <v>1</v>
      </c>
      <c r="E44" s="239"/>
      <c r="F44" s="240">
        <f>D44*E44</f>
        <v>0</v>
      </c>
    </row>
    <row r="45" spans="1:6" ht="24">
      <c r="A45" s="244" t="s">
        <v>410</v>
      </c>
      <c r="B45" s="243" t="s">
        <v>414</v>
      </c>
      <c r="C45" s="238"/>
      <c r="D45" s="238"/>
      <c r="E45" s="239"/>
      <c r="F45" s="240"/>
    </row>
    <row r="46" spans="1:6">
      <c r="A46" s="245"/>
      <c r="B46" s="243" t="s">
        <v>415</v>
      </c>
      <c r="C46" s="238" t="s">
        <v>366</v>
      </c>
      <c r="D46" s="238">
        <v>8</v>
      </c>
      <c r="E46" s="239"/>
      <c r="F46" s="240">
        <f>D46*E46</f>
        <v>0</v>
      </c>
    </row>
    <row r="47" spans="1:6">
      <c r="A47" s="245"/>
      <c r="B47" s="243" t="s">
        <v>416</v>
      </c>
      <c r="C47" s="238" t="s">
        <v>366</v>
      </c>
      <c r="D47" s="238">
        <v>14</v>
      </c>
      <c r="E47" s="239"/>
      <c r="F47" s="240">
        <f>D47*E47</f>
        <v>0</v>
      </c>
    </row>
    <row r="48" spans="1:6">
      <c r="A48" s="245"/>
      <c r="B48" s="243" t="s">
        <v>417</v>
      </c>
      <c r="C48" s="238" t="s">
        <v>366</v>
      </c>
      <c r="D48" s="238">
        <v>1</v>
      </c>
      <c r="E48" s="239"/>
      <c r="F48" s="240">
        <f>D48*E48</f>
        <v>0</v>
      </c>
    </row>
    <row r="49" spans="1:6">
      <c r="A49" s="244" t="s">
        <v>410</v>
      </c>
      <c r="B49" s="243" t="s">
        <v>418</v>
      </c>
      <c r="C49" s="238" t="s">
        <v>362</v>
      </c>
      <c r="D49" s="238">
        <v>1</v>
      </c>
      <c r="E49" s="239"/>
      <c r="F49" s="240">
        <f>D49*E49</f>
        <v>0</v>
      </c>
    </row>
    <row r="50" spans="1:6" ht="36">
      <c r="A50" s="246"/>
      <c r="B50" s="243" t="s">
        <v>419</v>
      </c>
      <c r="C50" s="246"/>
      <c r="D50" s="246"/>
      <c r="E50" s="239"/>
      <c r="F50" s="240"/>
    </row>
    <row r="51" spans="1:6" ht="13.5" thickBot="1">
      <c r="A51" s="247" t="s">
        <v>420</v>
      </c>
      <c r="B51" s="248"/>
      <c r="C51" s="249"/>
      <c r="D51" s="250"/>
      <c r="E51" s="251"/>
      <c r="F51" s="252"/>
    </row>
    <row r="52" spans="1:6" ht="13.5" thickBot="1">
      <c r="A52" s="253"/>
      <c r="B52" s="254" t="s">
        <v>421</v>
      </c>
      <c r="C52" s="255"/>
      <c r="D52" s="255"/>
      <c r="E52" s="256"/>
      <c r="F52" s="257">
        <f>SUM(F22:F51)</f>
        <v>0</v>
      </c>
    </row>
    <row r="53" spans="1:6" ht="13.5" thickBot="1">
      <c r="A53" s="258" t="s">
        <v>422</v>
      </c>
      <c r="B53" s="259"/>
      <c r="C53" s="260"/>
      <c r="D53" s="260"/>
      <c r="E53" s="261"/>
      <c r="F53" s="262"/>
    </row>
    <row r="54" spans="1:6">
      <c r="A54" s="263"/>
      <c r="B54" s="264"/>
      <c r="C54" s="265"/>
      <c r="D54" s="265"/>
      <c r="E54" s="266"/>
      <c r="F54" s="267"/>
    </row>
    <row r="55" spans="1:6" ht="84">
      <c r="A55" s="268">
        <v>1</v>
      </c>
      <c r="B55" s="269" t="s">
        <v>423</v>
      </c>
      <c r="C55" s="270" t="s">
        <v>366</v>
      </c>
      <c r="D55" s="271">
        <v>125</v>
      </c>
      <c r="E55" s="272"/>
      <c r="F55" s="273">
        <f>E55*D55</f>
        <v>0</v>
      </c>
    </row>
    <row r="56" spans="1:6" ht="72">
      <c r="A56" s="268">
        <v>2</v>
      </c>
      <c r="B56" s="274" t="s">
        <v>424</v>
      </c>
      <c r="C56" s="270" t="s">
        <v>366</v>
      </c>
      <c r="D56" s="271">
        <v>34</v>
      </c>
      <c r="E56" s="272"/>
      <c r="F56" s="273">
        <f>D56*E56</f>
        <v>0</v>
      </c>
    </row>
    <row r="57" spans="1:6" ht="108">
      <c r="A57" s="268">
        <v>3</v>
      </c>
      <c r="B57" s="274" t="s">
        <v>425</v>
      </c>
      <c r="C57" s="270" t="s">
        <v>366</v>
      </c>
      <c r="D57" s="271">
        <v>4</v>
      </c>
      <c r="E57" s="272"/>
      <c r="F57" s="273">
        <f>E57*D57</f>
        <v>0</v>
      </c>
    </row>
    <row r="58" spans="1:6" ht="60">
      <c r="A58" s="268">
        <v>4</v>
      </c>
      <c r="B58" s="274" t="s">
        <v>426</v>
      </c>
      <c r="C58" s="270" t="s">
        <v>366</v>
      </c>
      <c r="D58" s="271">
        <v>4</v>
      </c>
      <c r="E58" s="272"/>
      <c r="F58" s="273">
        <f>D58*E58</f>
        <v>0</v>
      </c>
    </row>
    <row r="59" spans="1:6" ht="60">
      <c r="A59" s="268">
        <v>5</v>
      </c>
      <c r="B59" s="274" t="s">
        <v>427</v>
      </c>
      <c r="C59" s="270" t="s">
        <v>366</v>
      </c>
      <c r="D59" s="271">
        <v>20</v>
      </c>
      <c r="E59" s="272"/>
      <c r="F59" s="273">
        <f>D59*E59</f>
        <v>0</v>
      </c>
    </row>
    <row r="60" spans="1:6" ht="72">
      <c r="A60" s="268">
        <v>6</v>
      </c>
      <c r="B60" s="274" t="s">
        <v>428</v>
      </c>
      <c r="C60" s="270" t="s">
        <v>366</v>
      </c>
      <c r="D60" s="271">
        <v>6</v>
      </c>
      <c r="E60" s="272"/>
      <c r="F60" s="273">
        <f>D60*E60</f>
        <v>0</v>
      </c>
    </row>
    <row r="61" spans="1:6" ht="60">
      <c r="A61" s="268">
        <v>7</v>
      </c>
      <c r="B61" s="274" t="s">
        <v>429</v>
      </c>
      <c r="C61" s="270" t="s">
        <v>366</v>
      </c>
      <c r="D61" s="271">
        <v>7</v>
      </c>
      <c r="E61" s="272"/>
      <c r="F61" s="273">
        <f>D61*E61</f>
        <v>0</v>
      </c>
    </row>
    <row r="62" spans="1:6" ht="36">
      <c r="A62" s="268">
        <v>8</v>
      </c>
      <c r="B62" s="274" t="s">
        <v>430</v>
      </c>
      <c r="C62" s="270" t="s">
        <v>366</v>
      </c>
      <c r="D62" s="271">
        <v>4</v>
      </c>
      <c r="E62" s="272"/>
      <c r="F62" s="273">
        <f>D62*E62</f>
        <v>0</v>
      </c>
    </row>
    <row r="63" spans="1:6" ht="60">
      <c r="A63" s="268">
        <v>9</v>
      </c>
      <c r="B63" s="269" t="s">
        <v>484</v>
      </c>
      <c r="C63" s="275" t="s">
        <v>358</v>
      </c>
      <c r="D63" s="271">
        <v>160</v>
      </c>
      <c r="E63" s="276"/>
      <c r="F63" s="277">
        <f>E63*D63</f>
        <v>0</v>
      </c>
    </row>
    <row r="64" spans="1:6" ht="60">
      <c r="A64" s="268">
        <v>10</v>
      </c>
      <c r="B64" s="274" t="s">
        <v>431</v>
      </c>
      <c r="C64" s="270" t="s">
        <v>366</v>
      </c>
      <c r="D64" s="278">
        <v>18</v>
      </c>
      <c r="E64" s="272"/>
      <c r="F64" s="273">
        <f>D64*E64</f>
        <v>0</v>
      </c>
    </row>
    <row r="65" spans="1:6" ht="72">
      <c r="A65" s="268">
        <v>11</v>
      </c>
      <c r="B65" s="274" t="s">
        <v>432</v>
      </c>
      <c r="C65" s="270" t="s">
        <v>366</v>
      </c>
      <c r="D65" s="278">
        <v>15</v>
      </c>
      <c r="E65" s="272"/>
      <c r="F65" s="273">
        <f>D65*E65</f>
        <v>0</v>
      </c>
    </row>
    <row r="66" spans="1:6" ht="48">
      <c r="A66" s="268">
        <v>12</v>
      </c>
      <c r="B66" s="274" t="s">
        <v>433</v>
      </c>
      <c r="C66" s="270" t="s">
        <v>358</v>
      </c>
      <c r="D66" s="278">
        <v>164</v>
      </c>
      <c r="E66" s="272"/>
      <c r="F66" s="273">
        <f>D66*E66</f>
        <v>0</v>
      </c>
    </row>
    <row r="67" spans="1:6" ht="24">
      <c r="A67" s="268">
        <v>18</v>
      </c>
      <c r="B67" s="279" t="s">
        <v>434</v>
      </c>
      <c r="C67" s="270" t="s">
        <v>362</v>
      </c>
      <c r="D67" s="270">
        <v>1</v>
      </c>
      <c r="E67" s="280"/>
      <c r="F67" s="281">
        <f>D67*E67</f>
        <v>0</v>
      </c>
    </row>
    <row r="68" spans="1:6" ht="13.5" thickBot="1">
      <c r="A68" s="263"/>
      <c r="B68" s="206"/>
      <c r="C68" s="265"/>
      <c r="D68" s="265"/>
      <c r="E68" s="266"/>
      <c r="F68" s="267"/>
    </row>
    <row r="69" spans="1:6" ht="13.5" thickBot="1">
      <c r="A69" s="282" t="s">
        <v>420</v>
      </c>
      <c r="B69" s="283" t="s">
        <v>435</v>
      </c>
      <c r="C69" s="284"/>
      <c r="D69" s="284"/>
      <c r="E69" s="285"/>
      <c r="F69" s="286">
        <f>SUM(F55:F67)</f>
        <v>0</v>
      </c>
    </row>
    <row r="70" spans="1:6" ht="13.5" thickBot="1">
      <c r="A70" s="258" t="s">
        <v>436</v>
      </c>
      <c r="B70" s="259"/>
      <c r="C70" s="287"/>
      <c r="D70" s="287"/>
      <c r="E70" s="288"/>
      <c r="F70" s="289"/>
    </row>
    <row r="71" spans="1:6" ht="24">
      <c r="A71" s="290" t="s">
        <v>437</v>
      </c>
      <c r="B71" s="206" t="s">
        <v>438</v>
      </c>
      <c r="C71" s="207" t="s">
        <v>358</v>
      </c>
      <c r="D71" s="207">
        <v>20</v>
      </c>
      <c r="E71" s="291"/>
      <c r="F71" s="292">
        <f t="shared" ref="F71:F90" si="2">D71*E71</f>
        <v>0</v>
      </c>
    </row>
    <row r="72" spans="1:6" ht="36">
      <c r="A72" s="290" t="s">
        <v>439</v>
      </c>
      <c r="B72" s="206" t="s">
        <v>440</v>
      </c>
      <c r="C72" s="211" t="s">
        <v>358</v>
      </c>
      <c r="D72" s="211">
        <v>20</v>
      </c>
      <c r="E72" s="293"/>
      <c r="F72" s="292">
        <f t="shared" si="2"/>
        <v>0</v>
      </c>
    </row>
    <row r="73" spans="1:6" ht="48">
      <c r="A73" s="294">
        <v>3</v>
      </c>
      <c r="B73" s="295" t="s">
        <v>441</v>
      </c>
      <c r="C73" s="211" t="s">
        <v>358</v>
      </c>
      <c r="D73" s="211">
        <v>40</v>
      </c>
      <c r="E73" s="212"/>
      <c r="F73" s="296">
        <f t="shared" si="2"/>
        <v>0</v>
      </c>
    </row>
    <row r="74" spans="1:6" ht="24">
      <c r="A74" s="297" t="s">
        <v>442</v>
      </c>
      <c r="B74" s="206" t="s">
        <v>443</v>
      </c>
      <c r="C74" s="211" t="s">
        <v>358</v>
      </c>
      <c r="D74" s="211">
        <v>48</v>
      </c>
      <c r="E74" s="291"/>
      <c r="F74" s="292">
        <f t="shared" si="2"/>
        <v>0</v>
      </c>
    </row>
    <row r="75" spans="1:6" ht="36">
      <c r="A75" s="290" t="s">
        <v>379</v>
      </c>
      <c r="B75" s="206" t="s">
        <v>440</v>
      </c>
      <c r="C75" s="211" t="s">
        <v>358</v>
      </c>
      <c r="D75" s="211">
        <v>48</v>
      </c>
      <c r="E75" s="293"/>
      <c r="F75" s="292">
        <f t="shared" si="2"/>
        <v>0</v>
      </c>
    </row>
    <row r="76" spans="1:6" ht="24">
      <c r="A76" s="297" t="s">
        <v>381</v>
      </c>
      <c r="B76" s="298" t="s">
        <v>444</v>
      </c>
      <c r="C76" s="299" t="s">
        <v>358</v>
      </c>
      <c r="D76" s="299">
        <v>65</v>
      </c>
      <c r="E76" s="291"/>
      <c r="F76" s="292">
        <f t="shared" si="2"/>
        <v>0</v>
      </c>
    </row>
    <row r="77" spans="1:6">
      <c r="A77" s="297" t="s">
        <v>383</v>
      </c>
      <c r="B77" s="298" t="s">
        <v>445</v>
      </c>
      <c r="C77" s="299" t="s">
        <v>362</v>
      </c>
      <c r="D77" s="299">
        <v>1</v>
      </c>
      <c r="E77" s="291"/>
      <c r="F77" s="292">
        <f t="shared" si="2"/>
        <v>0</v>
      </c>
    </row>
    <row r="78" spans="1:6" ht="24">
      <c r="A78" s="300">
        <v>8</v>
      </c>
      <c r="B78" s="301" t="s">
        <v>446</v>
      </c>
      <c r="C78" s="301" t="s">
        <v>362</v>
      </c>
      <c r="D78" s="278">
        <v>1</v>
      </c>
      <c r="E78" s="302"/>
      <c r="F78" s="303">
        <f t="shared" si="2"/>
        <v>0</v>
      </c>
    </row>
    <row r="79" spans="1:6" ht="72">
      <c r="A79" s="304" t="s">
        <v>410</v>
      </c>
      <c r="B79" s="301" t="s">
        <v>447</v>
      </c>
      <c r="C79" s="301" t="s">
        <v>366</v>
      </c>
      <c r="D79" s="278">
        <v>1</v>
      </c>
      <c r="E79" s="302"/>
      <c r="F79" s="303">
        <f t="shared" si="2"/>
        <v>0</v>
      </c>
    </row>
    <row r="80" spans="1:6">
      <c r="A80" s="305" t="s">
        <v>410</v>
      </c>
      <c r="B80" s="274" t="s">
        <v>448</v>
      </c>
      <c r="C80" s="306" t="s">
        <v>366</v>
      </c>
      <c r="D80" s="307">
        <v>1</v>
      </c>
      <c r="E80" s="308"/>
      <c r="F80" s="309">
        <f t="shared" si="2"/>
        <v>0</v>
      </c>
    </row>
    <row r="81" spans="1:6">
      <c r="A81" s="305" t="s">
        <v>410</v>
      </c>
      <c r="B81" s="274" t="s">
        <v>449</v>
      </c>
      <c r="C81" s="306" t="s">
        <v>366</v>
      </c>
      <c r="D81" s="307">
        <v>1</v>
      </c>
      <c r="E81" s="308"/>
      <c r="F81" s="309">
        <f>D81*E81</f>
        <v>0</v>
      </c>
    </row>
    <row r="82" spans="1:6">
      <c r="A82" s="305" t="s">
        <v>410</v>
      </c>
      <c r="B82" s="274" t="s">
        <v>450</v>
      </c>
      <c r="C82" s="306" t="s">
        <v>366</v>
      </c>
      <c r="D82" s="307">
        <v>3</v>
      </c>
      <c r="E82" s="308"/>
      <c r="F82" s="309">
        <f t="shared" si="2"/>
        <v>0</v>
      </c>
    </row>
    <row r="83" spans="1:6">
      <c r="A83" s="305" t="s">
        <v>410</v>
      </c>
      <c r="B83" s="274" t="s">
        <v>451</v>
      </c>
      <c r="C83" s="306" t="s">
        <v>366</v>
      </c>
      <c r="D83" s="307">
        <v>1</v>
      </c>
      <c r="E83" s="308"/>
      <c r="F83" s="309">
        <f t="shared" si="2"/>
        <v>0</v>
      </c>
    </row>
    <row r="84" spans="1:6" ht="24">
      <c r="A84" s="305" t="s">
        <v>410</v>
      </c>
      <c r="B84" s="357" t="s">
        <v>452</v>
      </c>
      <c r="C84" s="306" t="s">
        <v>366</v>
      </c>
      <c r="D84" s="307">
        <v>1</v>
      </c>
      <c r="E84" s="308"/>
      <c r="F84" s="309">
        <f t="shared" si="2"/>
        <v>0</v>
      </c>
    </row>
    <row r="85" spans="1:6" ht="24">
      <c r="A85" s="305" t="s">
        <v>410</v>
      </c>
      <c r="B85" s="357" t="s">
        <v>453</v>
      </c>
      <c r="C85" s="306" t="s">
        <v>366</v>
      </c>
      <c r="D85" s="307">
        <v>2</v>
      </c>
      <c r="E85" s="308"/>
      <c r="F85" s="309">
        <f t="shared" si="2"/>
        <v>0</v>
      </c>
    </row>
    <row r="86" spans="1:6" ht="24">
      <c r="A86" s="305" t="s">
        <v>410</v>
      </c>
      <c r="B86" s="306" t="s">
        <v>454</v>
      </c>
      <c r="C86" s="306" t="s">
        <v>366</v>
      </c>
      <c r="D86" s="307">
        <v>1</v>
      </c>
      <c r="E86" s="308"/>
      <c r="F86" s="309">
        <f t="shared" si="2"/>
        <v>0</v>
      </c>
    </row>
    <row r="87" spans="1:6" ht="56.25">
      <c r="A87" s="305"/>
      <c r="B87" s="310" t="s">
        <v>455</v>
      </c>
      <c r="C87" s="311" t="s">
        <v>366</v>
      </c>
      <c r="D87" s="307">
        <v>1</v>
      </c>
      <c r="E87" s="308"/>
      <c r="F87" s="309">
        <f t="shared" si="2"/>
        <v>0</v>
      </c>
    </row>
    <row r="88" spans="1:6">
      <c r="A88" s="305" t="s">
        <v>410</v>
      </c>
      <c r="B88" s="306" t="s">
        <v>456</v>
      </c>
      <c r="C88" s="306" t="s">
        <v>366</v>
      </c>
      <c r="D88" s="307">
        <v>5</v>
      </c>
      <c r="E88" s="308"/>
      <c r="F88" s="309">
        <f t="shared" si="2"/>
        <v>0</v>
      </c>
    </row>
    <row r="89" spans="1:6" ht="36">
      <c r="A89" s="305" t="s">
        <v>410</v>
      </c>
      <c r="B89" s="306" t="s">
        <v>457</v>
      </c>
      <c r="C89" s="306" t="s">
        <v>362</v>
      </c>
      <c r="D89" s="307">
        <v>1</v>
      </c>
      <c r="E89" s="312"/>
      <c r="F89" s="309">
        <f t="shared" si="2"/>
        <v>0</v>
      </c>
    </row>
    <row r="90" spans="1:6">
      <c r="A90" s="305" t="s">
        <v>410</v>
      </c>
      <c r="B90" s="306" t="s">
        <v>458</v>
      </c>
      <c r="C90" s="306" t="s">
        <v>366</v>
      </c>
      <c r="D90" s="307">
        <v>1</v>
      </c>
      <c r="E90" s="312"/>
      <c r="F90" s="309">
        <f t="shared" si="2"/>
        <v>0</v>
      </c>
    </row>
    <row r="91" spans="1:6">
      <c r="A91" s="313"/>
      <c r="B91" s="314"/>
      <c r="C91" s="315"/>
      <c r="D91" s="315"/>
      <c r="E91" s="316"/>
      <c r="F91" s="317"/>
    </row>
    <row r="92" spans="1:6" ht="36">
      <c r="A92" s="318" t="s">
        <v>385</v>
      </c>
      <c r="B92" s="206" t="s">
        <v>459</v>
      </c>
      <c r="C92" s="207" t="s">
        <v>362</v>
      </c>
      <c r="D92" s="207">
        <v>1</v>
      </c>
      <c r="E92" s="291"/>
      <c r="F92" s="292">
        <f>D92*E92</f>
        <v>0</v>
      </c>
    </row>
    <row r="93" spans="1:6" ht="36">
      <c r="A93" s="319" t="s">
        <v>460</v>
      </c>
      <c r="B93" s="206" t="s">
        <v>461</v>
      </c>
      <c r="C93" s="207" t="s">
        <v>362</v>
      </c>
      <c r="D93" s="207">
        <v>1</v>
      </c>
      <c r="E93" s="291"/>
      <c r="F93" s="292">
        <f>D93*E93</f>
        <v>0</v>
      </c>
    </row>
    <row r="94" spans="1:6" ht="13.5" thickBot="1">
      <c r="A94" s="320"/>
      <c r="B94" s="190"/>
      <c r="C94" s="191"/>
      <c r="D94" s="192"/>
      <c r="E94" s="187"/>
      <c r="F94" s="188"/>
    </row>
    <row r="95" spans="1:6" ht="13.5" thickBot="1">
      <c r="A95" s="282" t="s">
        <v>420</v>
      </c>
      <c r="B95" s="283" t="s">
        <v>462</v>
      </c>
      <c r="C95" s="284"/>
      <c r="D95" s="284"/>
      <c r="E95" s="285"/>
      <c r="F95" s="286">
        <f>SUM(F71:F94)</f>
        <v>0</v>
      </c>
    </row>
    <row r="96" spans="1:6" ht="13.5" thickBot="1">
      <c r="A96" s="258" t="s">
        <v>463</v>
      </c>
      <c r="B96" s="321"/>
      <c r="C96" s="260"/>
      <c r="D96" s="260"/>
      <c r="E96" s="261"/>
      <c r="F96" s="262"/>
    </row>
    <row r="97" spans="1:6">
      <c r="A97" s="322" t="s">
        <v>437</v>
      </c>
      <c r="B97" s="323" t="s">
        <v>464</v>
      </c>
      <c r="C97" s="324" t="s">
        <v>362</v>
      </c>
      <c r="D97" s="324">
        <v>1</v>
      </c>
      <c r="E97" s="325"/>
      <c r="F97" s="326">
        <f>E97*D97</f>
        <v>0</v>
      </c>
    </row>
    <row r="98" spans="1:6" ht="24">
      <c r="A98" s="322" t="s">
        <v>439</v>
      </c>
      <c r="B98" s="206" t="s">
        <v>465</v>
      </c>
      <c r="C98" s="207" t="s">
        <v>362</v>
      </c>
      <c r="D98" s="207">
        <v>1</v>
      </c>
      <c r="E98" s="291"/>
      <c r="F98" s="292">
        <f>D98*E98</f>
        <v>0</v>
      </c>
    </row>
    <row r="99" spans="1:6" ht="24">
      <c r="A99" s="322" t="s">
        <v>466</v>
      </c>
      <c r="B99" s="206" t="s">
        <v>467</v>
      </c>
      <c r="C99" s="207" t="s">
        <v>362</v>
      </c>
      <c r="D99" s="207">
        <v>1</v>
      </c>
      <c r="E99" s="291"/>
      <c r="F99" s="292">
        <f>D99*E99</f>
        <v>0</v>
      </c>
    </row>
    <row r="100" spans="1:6" ht="13.5" thickBot="1">
      <c r="A100" s="327" t="s">
        <v>442</v>
      </c>
      <c r="B100" s="328" t="s">
        <v>468</v>
      </c>
      <c r="C100" s="329" t="s">
        <v>366</v>
      </c>
      <c r="D100" s="329">
        <v>1</v>
      </c>
      <c r="E100" s="325"/>
      <c r="F100" s="292">
        <f>D100*E100</f>
        <v>0</v>
      </c>
    </row>
    <row r="101" spans="1:6" ht="13.5" thickBot="1">
      <c r="A101" s="330" t="s">
        <v>420</v>
      </c>
      <c r="B101" s="331" t="s">
        <v>469</v>
      </c>
      <c r="C101" s="332"/>
      <c r="D101" s="332"/>
      <c r="E101" s="333"/>
      <c r="F101" s="334">
        <f>SUM(F97:F100)</f>
        <v>0</v>
      </c>
    </row>
    <row r="102" spans="1:6">
      <c r="A102" s="320"/>
      <c r="B102" s="190"/>
      <c r="C102" s="191"/>
      <c r="D102" s="192"/>
      <c r="E102" s="193"/>
      <c r="F102" s="194"/>
    </row>
    <row r="103" spans="1:6">
      <c r="A103" s="320"/>
      <c r="B103" s="190"/>
      <c r="C103" s="191"/>
      <c r="D103" s="192"/>
      <c r="E103" s="193"/>
      <c r="F103" s="194"/>
    </row>
    <row r="104" spans="1:6" ht="15.75">
      <c r="A104" s="335"/>
      <c r="B104" s="336" t="s">
        <v>470</v>
      </c>
      <c r="C104" s="337"/>
      <c r="D104" s="338"/>
      <c r="E104" s="339"/>
      <c r="F104" s="188"/>
    </row>
    <row r="105" spans="1:6" ht="15.75">
      <c r="A105" s="340"/>
      <c r="B105" s="341"/>
      <c r="C105" s="342"/>
      <c r="D105" s="343"/>
      <c r="E105" s="344"/>
      <c r="F105" s="194"/>
    </row>
    <row r="106" spans="1:6" ht="15.75">
      <c r="A106" s="345" t="s">
        <v>471</v>
      </c>
      <c r="B106" s="336" t="s">
        <v>472</v>
      </c>
      <c r="C106" s="337"/>
      <c r="D106" s="338"/>
      <c r="E106" s="339">
        <f>F20</f>
        <v>0</v>
      </c>
      <c r="F106" s="188"/>
    </row>
    <row r="107" spans="1:6" ht="15.75">
      <c r="A107" s="345" t="s">
        <v>473</v>
      </c>
      <c r="B107" s="336" t="s">
        <v>474</v>
      </c>
      <c r="C107" s="337"/>
      <c r="D107" s="338"/>
      <c r="E107" s="339">
        <f>F52</f>
        <v>0</v>
      </c>
      <c r="F107" s="188"/>
    </row>
    <row r="108" spans="1:6" ht="15.75">
      <c r="A108" s="346" t="s">
        <v>475</v>
      </c>
      <c r="B108" s="336" t="s">
        <v>476</v>
      </c>
      <c r="C108" s="337"/>
      <c r="D108" s="338"/>
      <c r="E108" s="339">
        <f>F69</f>
        <v>0</v>
      </c>
      <c r="F108" s="188"/>
    </row>
    <row r="109" spans="1:6" ht="15.75">
      <c r="A109" s="346" t="s">
        <v>477</v>
      </c>
      <c r="B109" s="336" t="s">
        <v>478</v>
      </c>
      <c r="C109" s="337"/>
      <c r="D109" s="338"/>
      <c r="E109" s="339">
        <f>F95</f>
        <v>0</v>
      </c>
      <c r="F109" s="188"/>
    </row>
    <row r="110" spans="1:6" ht="16.5" thickBot="1">
      <c r="A110" s="346" t="s">
        <v>479</v>
      </c>
      <c r="B110" s="347" t="s">
        <v>480</v>
      </c>
      <c r="C110" s="348"/>
      <c r="D110" s="349"/>
      <c r="E110" s="350">
        <f>F101</f>
        <v>0</v>
      </c>
      <c r="F110" s="188"/>
    </row>
    <row r="111" spans="1:6" ht="15.75">
      <c r="A111" s="346"/>
      <c r="B111" s="351" t="s">
        <v>481</v>
      </c>
      <c r="C111" s="337"/>
      <c r="D111" s="338"/>
      <c r="E111" s="339">
        <f>SUM(E106:E110)</f>
        <v>0</v>
      </c>
      <c r="F111" s="188"/>
    </row>
    <row r="112" spans="1:6" ht="16.5" thickBot="1">
      <c r="A112" s="346"/>
      <c r="B112" s="352" t="s">
        <v>482</v>
      </c>
      <c r="C112" s="353"/>
      <c r="D112" s="354"/>
      <c r="E112" s="350">
        <f>E111*0.22</f>
        <v>0</v>
      </c>
      <c r="F112" s="188"/>
    </row>
    <row r="113" spans="1:6" ht="16.5" thickBot="1">
      <c r="A113" s="355"/>
      <c r="B113" s="352" t="s">
        <v>483</v>
      </c>
      <c r="C113" s="353"/>
      <c r="D113" s="354"/>
      <c r="E113" s="350">
        <f>SUM(E111:E112)</f>
        <v>0</v>
      </c>
      <c r="F113" s="356"/>
    </row>
  </sheetData>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56"/>
  <sheetViews>
    <sheetView tabSelected="1" workbookViewId="0">
      <selection activeCell="E157" sqref="E157"/>
    </sheetView>
  </sheetViews>
  <sheetFormatPr defaultRowHeight="12.75"/>
  <cols>
    <col min="1" max="1" width="3.7109375" customWidth="1"/>
    <col min="2" max="2" width="49" customWidth="1"/>
    <col min="4" max="4" width="4.140625" customWidth="1"/>
    <col min="5" max="5" width="7.42578125" customWidth="1"/>
  </cols>
  <sheetData>
    <row r="1" spans="1:6">
      <c r="A1" s="358"/>
      <c r="B1" s="359" t="s">
        <v>485</v>
      </c>
      <c r="C1" s="360"/>
      <c r="D1" s="361"/>
      <c r="E1" s="362"/>
      <c r="F1" s="362"/>
    </row>
    <row r="2" spans="1:6">
      <c r="A2" s="363"/>
      <c r="B2" s="364"/>
      <c r="C2" s="365"/>
      <c r="D2" s="366"/>
      <c r="E2" s="367"/>
      <c r="F2" s="366"/>
    </row>
    <row r="3" spans="1:6" ht="13.5" thickBot="1">
      <c r="A3" s="368" t="s">
        <v>486</v>
      </c>
      <c r="B3" s="369" t="s">
        <v>487</v>
      </c>
      <c r="C3" s="370"/>
      <c r="D3" s="371"/>
      <c r="E3" s="372"/>
      <c r="F3" s="373"/>
    </row>
    <row r="4" spans="1:6" ht="13.5" thickTop="1">
      <c r="A4" s="363"/>
      <c r="B4" s="374"/>
      <c r="C4" s="375"/>
      <c r="D4" s="376"/>
      <c r="E4" s="362"/>
      <c r="F4" s="376"/>
    </row>
    <row r="5" spans="1:6" ht="33.75">
      <c r="A5" s="377" t="s">
        <v>488</v>
      </c>
      <c r="B5" s="378" t="s">
        <v>489</v>
      </c>
      <c r="C5" s="361"/>
      <c r="D5" s="362"/>
      <c r="E5" s="362"/>
      <c r="F5" s="362"/>
    </row>
    <row r="6" spans="1:6">
      <c r="A6" s="379"/>
      <c r="B6" s="455" t="s">
        <v>490</v>
      </c>
      <c r="C6" s="381">
        <v>10</v>
      </c>
      <c r="D6" s="382" t="s">
        <v>358</v>
      </c>
      <c r="E6" s="383">
        <v>0</v>
      </c>
      <c r="F6" s="384">
        <f>AVERAGE(C6*E6)</f>
        <v>0</v>
      </c>
    </row>
    <row r="7" spans="1:6">
      <c r="A7" s="363"/>
      <c r="B7" s="504"/>
      <c r="C7" s="375"/>
      <c r="D7" s="376"/>
      <c r="E7" s="362"/>
      <c r="F7" s="376"/>
    </row>
    <row r="8" spans="1:6">
      <c r="A8" s="385" t="s">
        <v>491</v>
      </c>
      <c r="B8" s="378" t="s">
        <v>492</v>
      </c>
      <c r="C8" s="387"/>
      <c r="D8" s="376"/>
      <c r="E8" s="362"/>
      <c r="F8" s="376"/>
    </row>
    <row r="9" spans="1:6">
      <c r="A9" s="388"/>
      <c r="B9" s="386" t="s">
        <v>493</v>
      </c>
      <c r="C9" s="387"/>
      <c r="D9" s="376"/>
      <c r="E9" s="362"/>
      <c r="F9" s="376"/>
    </row>
    <row r="10" spans="1:6">
      <c r="A10" s="363"/>
      <c r="B10" s="386" t="s">
        <v>494</v>
      </c>
      <c r="C10" s="387"/>
      <c r="D10" s="376"/>
      <c r="E10" s="362"/>
      <c r="F10" s="376"/>
    </row>
    <row r="11" spans="1:6">
      <c r="A11" s="363"/>
      <c r="B11" s="386" t="s">
        <v>495</v>
      </c>
      <c r="C11" s="387"/>
      <c r="D11" s="376"/>
      <c r="E11" s="362"/>
      <c r="F11" s="376"/>
    </row>
    <row r="12" spans="1:6">
      <c r="A12" s="363"/>
      <c r="B12" s="386" t="s">
        <v>496</v>
      </c>
      <c r="C12" s="387"/>
      <c r="D12" s="376"/>
      <c r="E12" s="362"/>
      <c r="F12" s="376"/>
    </row>
    <row r="13" spans="1:6">
      <c r="A13" s="363"/>
      <c r="B13" s="386" t="s">
        <v>497</v>
      </c>
      <c r="C13" s="387"/>
      <c r="D13" s="376"/>
      <c r="E13" s="362"/>
      <c r="F13" s="376"/>
    </row>
    <row r="14" spans="1:6">
      <c r="A14" s="363"/>
      <c r="B14" s="386" t="s">
        <v>498</v>
      </c>
      <c r="C14" s="389">
        <v>4</v>
      </c>
      <c r="D14" s="382" t="s">
        <v>362</v>
      </c>
      <c r="E14" s="390"/>
      <c r="F14" s="384">
        <f>AVERAGE(C14*E14)</f>
        <v>0</v>
      </c>
    </row>
    <row r="15" spans="1:6">
      <c r="A15" s="363"/>
      <c r="B15" s="374"/>
      <c r="C15" s="387"/>
      <c r="D15" s="376"/>
      <c r="E15" s="362"/>
      <c r="F15" s="376"/>
    </row>
    <row r="16" spans="1:6">
      <c r="A16" s="391" t="s">
        <v>499</v>
      </c>
      <c r="B16" s="386" t="s">
        <v>500</v>
      </c>
      <c r="C16" s="387"/>
      <c r="D16" s="376"/>
      <c r="E16" s="362"/>
      <c r="F16" s="376"/>
    </row>
    <row r="17" spans="1:6">
      <c r="A17" s="388"/>
      <c r="B17" s="386" t="s">
        <v>501</v>
      </c>
      <c r="C17" s="387"/>
      <c r="D17" s="376"/>
      <c r="E17" s="362"/>
      <c r="F17" s="376"/>
    </row>
    <row r="18" spans="1:6">
      <c r="A18" s="363"/>
      <c r="B18" s="386" t="s">
        <v>502</v>
      </c>
      <c r="C18" s="387"/>
      <c r="D18" s="376"/>
      <c r="E18" s="362"/>
      <c r="F18" s="376"/>
    </row>
    <row r="19" spans="1:6" ht="22.5">
      <c r="A19" s="363"/>
      <c r="B19" s="386" t="s">
        <v>503</v>
      </c>
      <c r="C19" s="376"/>
      <c r="D19" s="376"/>
      <c r="E19" s="376"/>
      <c r="F19" s="376"/>
    </row>
    <row r="20" spans="1:6">
      <c r="A20" s="363"/>
      <c r="B20" s="386" t="s">
        <v>504</v>
      </c>
      <c r="C20" s="389">
        <v>2</v>
      </c>
      <c r="D20" s="382" t="s">
        <v>362</v>
      </c>
      <c r="E20" s="390">
        <v>0</v>
      </c>
      <c r="F20" s="384">
        <f>AVERAGE(C20*E20)</f>
        <v>0</v>
      </c>
    </row>
    <row r="21" spans="1:6">
      <c r="A21" s="388"/>
      <c r="B21" s="364"/>
      <c r="C21" s="392"/>
      <c r="D21" s="393"/>
      <c r="E21" s="394" t="s">
        <v>505</v>
      </c>
      <c r="F21" s="395"/>
    </row>
    <row r="22" spans="1:6">
      <c r="A22" s="385" t="s">
        <v>506</v>
      </c>
      <c r="B22" s="386" t="s">
        <v>507</v>
      </c>
      <c r="C22" s="396"/>
      <c r="D22" s="376"/>
      <c r="E22" s="362"/>
      <c r="F22" s="376"/>
    </row>
    <row r="23" spans="1:6">
      <c r="A23" s="363"/>
      <c r="B23" s="386" t="s">
        <v>508</v>
      </c>
      <c r="C23" s="396"/>
      <c r="D23" s="376"/>
      <c r="E23" s="362"/>
      <c r="F23" s="376"/>
    </row>
    <row r="24" spans="1:6">
      <c r="A24" s="363"/>
      <c r="B24" s="386" t="s">
        <v>509</v>
      </c>
      <c r="C24" s="396"/>
      <c r="D24" s="376"/>
      <c r="E24" s="362"/>
      <c r="F24" s="376"/>
    </row>
    <row r="25" spans="1:6">
      <c r="A25" s="363"/>
      <c r="B25" s="386" t="s">
        <v>510</v>
      </c>
      <c r="C25" s="397">
        <v>4</v>
      </c>
      <c r="D25" s="382" t="s">
        <v>362</v>
      </c>
      <c r="E25" s="383">
        <v>0</v>
      </c>
      <c r="F25" s="384">
        <f>AVERAGE(C25*E25)</f>
        <v>0</v>
      </c>
    </row>
    <row r="26" spans="1:6">
      <c r="A26" s="363"/>
      <c r="B26" s="374"/>
      <c r="C26" s="375"/>
      <c r="D26" s="376"/>
      <c r="E26" s="362"/>
      <c r="F26" s="376"/>
    </row>
    <row r="27" spans="1:6" ht="22.5">
      <c r="A27" s="377" t="s">
        <v>511</v>
      </c>
      <c r="B27" s="380" t="s">
        <v>512</v>
      </c>
      <c r="C27" s="381">
        <v>4</v>
      </c>
      <c r="D27" s="382" t="s">
        <v>362</v>
      </c>
      <c r="E27" s="383">
        <v>0</v>
      </c>
      <c r="F27" s="384">
        <f>AVERAGE(C27*E27)</f>
        <v>0</v>
      </c>
    </row>
    <row r="28" spans="1:6">
      <c r="A28" s="398"/>
      <c r="B28" s="399"/>
      <c r="C28" s="392"/>
      <c r="D28" s="393"/>
      <c r="E28" s="400"/>
      <c r="F28" s="395"/>
    </row>
    <row r="29" spans="1:6" ht="33.75">
      <c r="A29" s="377" t="s">
        <v>513</v>
      </c>
      <c r="B29" s="386" t="s">
        <v>514</v>
      </c>
      <c r="C29" s="381">
        <v>1</v>
      </c>
      <c r="D29" s="382" t="s">
        <v>9</v>
      </c>
      <c r="E29" s="383">
        <v>0</v>
      </c>
      <c r="F29" s="384">
        <f>AVERAGE(C29*E29)</f>
        <v>0</v>
      </c>
    </row>
    <row r="30" spans="1:6" ht="13.5" thickBot="1">
      <c r="A30" s="401"/>
      <c r="B30" s="402"/>
      <c r="C30" s="403"/>
      <c r="D30" s="404"/>
      <c r="E30" s="405"/>
      <c r="F30" s="404"/>
    </row>
    <row r="31" spans="1:6" ht="23.25" thickTop="1">
      <c r="A31" s="406" t="s">
        <v>515</v>
      </c>
      <c r="B31" s="407" t="s">
        <v>516</v>
      </c>
      <c r="C31" s="361"/>
      <c r="D31" s="362"/>
      <c r="E31" s="408"/>
      <c r="F31" s="395">
        <f>SUM(F5:F30)</f>
        <v>0</v>
      </c>
    </row>
    <row r="32" spans="1:6">
      <c r="A32" s="406"/>
      <c r="B32" s="409" t="s">
        <v>517</v>
      </c>
      <c r="C32" s="410"/>
      <c r="D32" s="411"/>
      <c r="E32" s="412"/>
      <c r="F32" s="413"/>
    </row>
    <row r="33" spans="1:6">
      <c r="A33" s="406"/>
      <c r="B33" s="409" t="s">
        <v>518</v>
      </c>
      <c r="C33" s="410"/>
      <c r="D33" s="411"/>
      <c r="E33" s="412"/>
      <c r="F33" s="413"/>
    </row>
    <row r="34" spans="1:6">
      <c r="A34" s="406"/>
      <c r="B34" s="409" t="s">
        <v>519</v>
      </c>
      <c r="C34" s="410"/>
      <c r="D34" s="411"/>
      <c r="E34" s="412"/>
      <c r="F34" s="414"/>
    </row>
    <row r="35" spans="1:6">
      <c r="A35" s="406"/>
      <c r="B35" s="415" t="s">
        <v>520</v>
      </c>
      <c r="C35" s="410"/>
      <c r="D35" s="411"/>
      <c r="E35" s="412"/>
      <c r="F35" s="414"/>
    </row>
    <row r="36" spans="1:6">
      <c r="A36" s="406"/>
      <c r="B36" s="415" t="s">
        <v>521</v>
      </c>
      <c r="C36" s="410"/>
      <c r="D36" s="411"/>
      <c r="E36" s="412"/>
      <c r="F36" s="414"/>
    </row>
    <row r="37" spans="1:6" ht="23.25" thickBot="1">
      <c r="A37" s="406"/>
      <c r="B37" s="416" t="s">
        <v>522</v>
      </c>
      <c r="C37" s="417">
        <v>3</v>
      </c>
      <c r="D37" s="418" t="s">
        <v>40</v>
      </c>
      <c r="E37" s="419"/>
      <c r="F37" s="420">
        <f>AVERAGE(F31*C37/100)</f>
        <v>0</v>
      </c>
    </row>
    <row r="38" spans="1:6" ht="14.25" thickTop="1" thickBot="1">
      <c r="A38" s="406"/>
      <c r="B38" s="415"/>
      <c r="C38" s="392"/>
      <c r="D38" s="421"/>
      <c r="E38" s="412"/>
      <c r="F38" s="414"/>
    </row>
    <row r="39" spans="1:6" ht="13.5" thickTop="1">
      <c r="A39" s="422" t="str">
        <f>A3</f>
        <v>A.</v>
      </c>
      <c r="B39" s="423" t="str">
        <f>B3</f>
        <v>PREZRAČEVANJE IN KLIMATIZACIJA</v>
      </c>
      <c r="C39" s="361"/>
      <c r="D39" s="362"/>
      <c r="E39" s="424"/>
      <c r="F39" s="425">
        <f>SUM(F31:F38)</f>
        <v>0</v>
      </c>
    </row>
    <row r="40" spans="1:6">
      <c r="A40" s="363"/>
      <c r="B40" s="374"/>
      <c r="C40" s="375"/>
      <c r="D40" s="376"/>
      <c r="E40" s="362"/>
      <c r="F40" s="376"/>
    </row>
    <row r="41" spans="1:6" ht="81" customHeight="1" thickBot="1">
      <c r="A41" s="368" t="s">
        <v>523</v>
      </c>
      <c r="B41" s="369" t="s">
        <v>524</v>
      </c>
      <c r="C41" s="370"/>
      <c r="D41" s="371"/>
      <c r="E41" s="372"/>
      <c r="F41" s="373"/>
    </row>
    <row r="42" spans="1:6" ht="13.5" thickTop="1">
      <c r="A42" s="426"/>
      <c r="B42" s="411"/>
      <c r="C42" s="410"/>
      <c r="D42" s="411"/>
      <c r="E42" s="411"/>
      <c r="F42" s="413"/>
    </row>
    <row r="43" spans="1:6">
      <c r="A43" s="426"/>
      <c r="B43" s="427" t="s">
        <v>525</v>
      </c>
      <c r="C43" s="410"/>
      <c r="D43" s="411"/>
      <c r="E43" s="411"/>
      <c r="F43" s="413"/>
    </row>
    <row r="44" spans="1:6">
      <c r="A44" s="426"/>
      <c r="B44" s="427" t="s">
        <v>526</v>
      </c>
      <c r="C44" s="410"/>
      <c r="D44" s="411"/>
      <c r="E44" s="411"/>
      <c r="F44" s="413"/>
    </row>
    <row r="45" spans="1:6" ht="67.5">
      <c r="A45" s="377" t="s">
        <v>488</v>
      </c>
      <c r="B45" s="428" t="s">
        <v>527</v>
      </c>
      <c r="C45" s="429">
        <v>2</v>
      </c>
      <c r="D45" s="430" t="s">
        <v>9</v>
      </c>
      <c r="E45" s="431">
        <v>0</v>
      </c>
      <c r="F45" s="432">
        <f>C45*E45</f>
        <v>0</v>
      </c>
    </row>
    <row r="46" spans="1:6">
      <c r="A46" s="379"/>
      <c r="B46" s="433"/>
      <c r="C46" s="434"/>
      <c r="D46" s="435"/>
      <c r="E46" s="436"/>
      <c r="F46" s="437"/>
    </row>
    <row r="47" spans="1:6" ht="56.25">
      <c r="A47" s="377" t="s">
        <v>491</v>
      </c>
      <c r="B47" s="428" t="s">
        <v>528</v>
      </c>
      <c r="C47" s="429">
        <v>1</v>
      </c>
      <c r="D47" s="430" t="s">
        <v>9</v>
      </c>
      <c r="E47" s="431">
        <v>0</v>
      </c>
      <c r="F47" s="432">
        <f>C47*E47</f>
        <v>0</v>
      </c>
    </row>
    <row r="48" spans="1:6">
      <c r="A48" s="377"/>
      <c r="B48" s="428"/>
      <c r="C48" s="429"/>
      <c r="D48" s="430"/>
      <c r="E48" s="431"/>
      <c r="F48" s="432"/>
    </row>
    <row r="49" spans="1:6" ht="33.75">
      <c r="A49" s="377" t="s">
        <v>499</v>
      </c>
      <c r="B49" s="428" t="s">
        <v>529</v>
      </c>
      <c r="C49" s="429">
        <f>C45+C47*2+1</f>
        <v>5</v>
      </c>
      <c r="D49" s="430" t="s">
        <v>9</v>
      </c>
      <c r="E49" s="431">
        <v>0</v>
      </c>
      <c r="F49" s="432">
        <f>C49*E49</f>
        <v>0</v>
      </c>
    </row>
    <row r="50" spans="1:6">
      <c r="A50" s="379"/>
      <c r="B50" s="433"/>
      <c r="C50" s="434"/>
      <c r="D50" s="435"/>
      <c r="E50" s="436"/>
      <c r="F50" s="437"/>
    </row>
    <row r="51" spans="1:6" ht="22.5">
      <c r="A51" s="377" t="s">
        <v>506</v>
      </c>
      <c r="B51" s="428" t="s">
        <v>530</v>
      </c>
      <c r="C51" s="429">
        <f>C45+C47</f>
        <v>3</v>
      </c>
      <c r="D51" s="430" t="s">
        <v>9</v>
      </c>
      <c r="E51" s="431">
        <v>0</v>
      </c>
      <c r="F51" s="432">
        <f>C51*E51</f>
        <v>0</v>
      </c>
    </row>
    <row r="52" spans="1:6">
      <c r="A52" s="379"/>
      <c r="B52" s="433"/>
      <c r="C52" s="434"/>
      <c r="D52" s="435"/>
      <c r="E52" s="436"/>
      <c r="F52" s="437"/>
    </row>
    <row r="53" spans="1:6" ht="33.75">
      <c r="A53" s="377" t="s">
        <v>511</v>
      </c>
      <c r="B53" s="428" t="s">
        <v>531</v>
      </c>
      <c r="C53" s="429">
        <v>1</v>
      </c>
      <c r="D53" s="430" t="s">
        <v>9</v>
      </c>
      <c r="E53" s="431">
        <v>0</v>
      </c>
      <c r="F53" s="432">
        <f>C53*E53</f>
        <v>0</v>
      </c>
    </row>
    <row r="54" spans="1:6">
      <c r="A54" s="377"/>
      <c r="B54" s="428"/>
      <c r="C54" s="429"/>
      <c r="D54" s="430"/>
      <c r="E54" s="431"/>
      <c r="F54" s="432"/>
    </row>
    <row r="55" spans="1:6" ht="67.5">
      <c r="A55" s="377" t="s">
        <v>513</v>
      </c>
      <c r="B55" s="428" t="s">
        <v>532</v>
      </c>
      <c r="C55" s="429">
        <f>C45</f>
        <v>2</v>
      </c>
      <c r="D55" s="430" t="s">
        <v>9</v>
      </c>
      <c r="E55" s="431">
        <v>0</v>
      </c>
      <c r="F55" s="432">
        <f>C55*E55</f>
        <v>0</v>
      </c>
    </row>
    <row r="56" spans="1:6">
      <c r="A56" s="379"/>
      <c r="B56" s="433"/>
      <c r="C56" s="434"/>
      <c r="D56" s="435"/>
      <c r="E56" s="436"/>
      <c r="F56" s="437"/>
    </row>
    <row r="57" spans="1:6" ht="67.5">
      <c r="A57" s="377" t="s">
        <v>515</v>
      </c>
      <c r="B57" s="428" t="s">
        <v>533</v>
      </c>
      <c r="C57" s="429">
        <v>1</v>
      </c>
      <c r="D57" s="430" t="s">
        <v>9</v>
      </c>
      <c r="E57" s="431">
        <v>0</v>
      </c>
      <c r="F57" s="432">
        <f>C57*E57</f>
        <v>0</v>
      </c>
    </row>
    <row r="58" spans="1:6">
      <c r="A58" s="379"/>
      <c r="B58" s="433"/>
      <c r="C58" s="434"/>
      <c r="D58" s="435"/>
      <c r="E58" s="436"/>
      <c r="F58" s="437"/>
    </row>
    <row r="59" spans="1:6">
      <c r="A59" s="438"/>
      <c r="B59" s="439" t="s">
        <v>534</v>
      </c>
      <c r="C59" s="440"/>
      <c r="D59" s="441"/>
      <c r="E59" s="442"/>
      <c r="F59" s="443"/>
    </row>
    <row r="60" spans="1:6" ht="56.25">
      <c r="A60" s="377" t="s">
        <v>535</v>
      </c>
      <c r="B60" s="428" t="s">
        <v>536</v>
      </c>
      <c r="C60" s="444">
        <v>2</v>
      </c>
      <c r="D60" s="445" t="s">
        <v>9</v>
      </c>
      <c r="E60" s="431">
        <v>0</v>
      </c>
      <c r="F60" s="432">
        <f>C60*E60</f>
        <v>0</v>
      </c>
    </row>
    <row r="61" spans="1:6">
      <c r="A61" s="379"/>
      <c r="B61" s="433"/>
      <c r="C61" s="446"/>
      <c r="D61" s="447"/>
      <c r="E61" s="436"/>
      <c r="F61" s="437"/>
    </row>
    <row r="62" spans="1:6" ht="67.5">
      <c r="A62" s="377" t="s">
        <v>537</v>
      </c>
      <c r="B62" s="428" t="s">
        <v>538</v>
      </c>
      <c r="C62" s="444">
        <f>C60</f>
        <v>2</v>
      </c>
      <c r="D62" s="445" t="s">
        <v>9</v>
      </c>
      <c r="E62" s="431">
        <v>0</v>
      </c>
      <c r="F62" s="432">
        <f>C62*E62</f>
        <v>0</v>
      </c>
    </row>
    <row r="63" spans="1:6">
      <c r="A63" s="379"/>
      <c r="B63" s="433"/>
      <c r="C63" s="446"/>
      <c r="D63" s="447"/>
      <c r="E63" s="436"/>
      <c r="F63" s="437"/>
    </row>
    <row r="64" spans="1:6" ht="33.75">
      <c r="A64" s="377" t="s">
        <v>539</v>
      </c>
      <c r="B64" s="428" t="s">
        <v>540</v>
      </c>
      <c r="C64" s="444">
        <f>C62</f>
        <v>2</v>
      </c>
      <c r="D64" s="445" t="s">
        <v>9</v>
      </c>
      <c r="E64" s="431">
        <v>0</v>
      </c>
      <c r="F64" s="432">
        <f>C64*E64</f>
        <v>0</v>
      </c>
    </row>
    <row r="65" spans="1:6">
      <c r="A65" s="379"/>
      <c r="B65" s="433"/>
      <c r="C65" s="446"/>
      <c r="D65" s="447"/>
      <c r="E65" s="436"/>
      <c r="F65" s="437"/>
    </row>
    <row r="66" spans="1:6" ht="33.75">
      <c r="A66" s="377" t="s">
        <v>541</v>
      </c>
      <c r="B66" s="428" t="s">
        <v>542</v>
      </c>
      <c r="C66" s="429">
        <f>2*C60</f>
        <v>4</v>
      </c>
      <c r="D66" s="430" t="s">
        <v>9</v>
      </c>
      <c r="E66" s="431">
        <v>0</v>
      </c>
      <c r="F66" s="432">
        <f>C66*E66</f>
        <v>0</v>
      </c>
    </row>
    <row r="67" spans="1:6">
      <c r="A67" s="398"/>
      <c r="B67" s="433"/>
      <c r="C67" s="434"/>
      <c r="D67" s="435"/>
      <c r="E67" s="436"/>
      <c r="F67" s="437"/>
    </row>
    <row r="68" spans="1:6">
      <c r="A68" s="448"/>
      <c r="B68" s="449" t="s">
        <v>543</v>
      </c>
      <c r="C68" s="450"/>
      <c r="D68" s="451"/>
      <c r="E68" s="452"/>
      <c r="F68" s="443"/>
    </row>
    <row r="69" spans="1:6" ht="67.5">
      <c r="A69" s="453" t="s">
        <v>544</v>
      </c>
      <c r="B69" s="428" t="s">
        <v>545</v>
      </c>
      <c r="C69" s="444">
        <v>1</v>
      </c>
      <c r="D69" s="445" t="s">
        <v>9</v>
      </c>
      <c r="E69" s="431">
        <v>0</v>
      </c>
      <c r="F69" s="432">
        <f>C69*E69</f>
        <v>0</v>
      </c>
    </row>
    <row r="70" spans="1:6">
      <c r="A70" s="448"/>
      <c r="B70" s="433"/>
      <c r="C70" s="446"/>
      <c r="D70" s="447"/>
      <c r="E70" s="436"/>
      <c r="F70" s="437"/>
    </row>
    <row r="71" spans="1:6" ht="56.25">
      <c r="A71" s="453" t="s">
        <v>546</v>
      </c>
      <c r="B71" s="428" t="s">
        <v>547</v>
      </c>
      <c r="C71" s="444">
        <f>C69</f>
        <v>1</v>
      </c>
      <c r="D71" s="445" t="s">
        <v>9</v>
      </c>
      <c r="E71" s="431">
        <v>0</v>
      </c>
      <c r="F71" s="432">
        <f>C71*E71</f>
        <v>0</v>
      </c>
    </row>
    <row r="72" spans="1:6">
      <c r="A72" s="448"/>
      <c r="B72" s="433"/>
      <c r="C72" s="446"/>
      <c r="D72" s="447"/>
      <c r="E72" s="436"/>
      <c r="F72" s="437"/>
    </row>
    <row r="73" spans="1:6" ht="67.5">
      <c r="A73" s="453" t="s">
        <v>548</v>
      </c>
      <c r="B73" s="428" t="s">
        <v>549</v>
      </c>
      <c r="C73" s="444">
        <f>C71</f>
        <v>1</v>
      </c>
      <c r="D73" s="445" t="s">
        <v>9</v>
      </c>
      <c r="E73" s="431">
        <v>0</v>
      </c>
      <c r="F73" s="432">
        <f>C73*E73</f>
        <v>0</v>
      </c>
    </row>
    <row r="74" spans="1:6">
      <c r="A74" s="448"/>
      <c r="B74" s="433"/>
      <c r="C74" s="446"/>
      <c r="D74" s="447"/>
      <c r="E74" s="436"/>
      <c r="F74" s="437"/>
    </row>
    <row r="75" spans="1:6" ht="33.75">
      <c r="A75" s="453" t="s">
        <v>550</v>
      </c>
      <c r="B75" s="428" t="s">
        <v>542</v>
      </c>
      <c r="C75" s="429">
        <f>C73</f>
        <v>1</v>
      </c>
      <c r="D75" s="430" t="s">
        <v>9</v>
      </c>
      <c r="E75" s="431">
        <v>0</v>
      </c>
      <c r="F75" s="432">
        <f>C75*E75</f>
        <v>0</v>
      </c>
    </row>
    <row r="76" spans="1:6">
      <c r="A76" s="448"/>
      <c r="B76" s="433"/>
      <c r="C76" s="434"/>
      <c r="D76" s="435"/>
      <c r="E76" s="436"/>
      <c r="F76" s="437"/>
    </row>
    <row r="77" spans="1:6" ht="33.75">
      <c r="A77" s="453" t="s">
        <v>551</v>
      </c>
      <c r="B77" s="428" t="s">
        <v>552</v>
      </c>
      <c r="C77" s="444">
        <f>C75</f>
        <v>1</v>
      </c>
      <c r="D77" s="445" t="s">
        <v>9</v>
      </c>
      <c r="E77" s="431">
        <v>0</v>
      </c>
      <c r="F77" s="432">
        <f>C77*E77</f>
        <v>0</v>
      </c>
    </row>
    <row r="78" spans="1:6">
      <c r="A78" s="398"/>
      <c r="B78" s="433"/>
      <c r="C78" s="434"/>
      <c r="D78" s="435"/>
      <c r="E78" s="436"/>
      <c r="F78" s="437"/>
    </row>
    <row r="79" spans="1:6">
      <c r="A79" s="426"/>
      <c r="B79" s="427" t="s">
        <v>553</v>
      </c>
      <c r="C79" s="410"/>
      <c r="D79" s="411"/>
      <c r="E79" s="411"/>
      <c r="F79" s="413"/>
    </row>
    <row r="80" spans="1:6">
      <c r="A80" s="426"/>
      <c r="B80" s="362"/>
      <c r="C80" s="410"/>
      <c r="D80" s="411"/>
      <c r="E80" s="411"/>
      <c r="F80" s="413"/>
    </row>
    <row r="81" spans="1:6" ht="112.5">
      <c r="A81" s="377" t="s">
        <v>554</v>
      </c>
      <c r="B81" s="454" t="s">
        <v>555</v>
      </c>
      <c r="C81" s="446"/>
      <c r="D81" s="447"/>
      <c r="E81" s="436"/>
      <c r="F81" s="437"/>
    </row>
    <row r="82" spans="1:6">
      <c r="A82" s="379"/>
      <c r="B82" s="380" t="s">
        <v>556</v>
      </c>
      <c r="C82" s="430">
        <v>20</v>
      </c>
      <c r="D82" s="430" t="s">
        <v>358</v>
      </c>
      <c r="E82" s="431">
        <v>0</v>
      </c>
      <c r="F82" s="432">
        <f>C82*E82</f>
        <v>0</v>
      </c>
    </row>
    <row r="83" spans="1:6">
      <c r="A83" s="379"/>
      <c r="B83" s="380" t="s">
        <v>557</v>
      </c>
      <c r="C83" s="430">
        <v>40</v>
      </c>
      <c r="D83" s="430" t="s">
        <v>358</v>
      </c>
      <c r="E83" s="431">
        <v>0</v>
      </c>
      <c r="F83" s="432">
        <f>C83*E83</f>
        <v>0</v>
      </c>
    </row>
    <row r="84" spans="1:6">
      <c r="A84" s="379"/>
      <c r="B84" s="364"/>
      <c r="C84" s="435"/>
      <c r="D84" s="435"/>
      <c r="E84" s="436"/>
      <c r="F84" s="437"/>
    </row>
    <row r="85" spans="1:6" ht="112.5">
      <c r="A85" s="377" t="s">
        <v>558</v>
      </c>
      <c r="B85" s="454" t="s">
        <v>559</v>
      </c>
      <c r="C85" s="434"/>
      <c r="D85" s="435"/>
      <c r="E85" s="436"/>
      <c r="F85" s="437"/>
    </row>
    <row r="86" spans="1:6">
      <c r="A86" s="379"/>
      <c r="B86" s="380" t="s">
        <v>560</v>
      </c>
      <c r="C86" s="430">
        <v>20</v>
      </c>
      <c r="D86" s="430" t="s">
        <v>358</v>
      </c>
      <c r="E86" s="431">
        <v>0</v>
      </c>
      <c r="F86" s="432">
        <f>C86*E86</f>
        <v>0</v>
      </c>
    </row>
    <row r="87" spans="1:6">
      <c r="A87" s="379"/>
      <c r="B87" s="505"/>
      <c r="C87" s="435"/>
      <c r="D87" s="435"/>
      <c r="E87" s="436"/>
      <c r="F87" s="437"/>
    </row>
    <row r="88" spans="1:6">
      <c r="A88" s="456"/>
      <c r="B88" s="457"/>
      <c r="C88" s="458"/>
      <c r="D88" s="421"/>
      <c r="E88" s="400"/>
      <c r="F88" s="414"/>
    </row>
    <row r="89" spans="1:6">
      <c r="A89" s="377" t="s">
        <v>561</v>
      </c>
      <c r="B89" s="380" t="s">
        <v>562</v>
      </c>
      <c r="C89" s="459"/>
      <c r="D89" s="392"/>
      <c r="E89" s="460"/>
      <c r="F89" s="461"/>
    </row>
    <row r="90" spans="1:6">
      <c r="A90" s="398"/>
      <c r="B90" s="462" t="s">
        <v>563</v>
      </c>
      <c r="C90" s="463">
        <v>3</v>
      </c>
      <c r="D90" s="381" t="s">
        <v>362</v>
      </c>
      <c r="E90" s="464">
        <v>0</v>
      </c>
      <c r="F90" s="465">
        <f>AVERAGE(C90*E90)</f>
        <v>0</v>
      </c>
    </row>
    <row r="91" spans="1:6">
      <c r="A91" s="398"/>
      <c r="B91" s="466"/>
      <c r="C91" s="467"/>
      <c r="D91" s="392"/>
      <c r="E91" s="468"/>
      <c r="F91" s="461"/>
    </row>
    <row r="92" spans="1:6">
      <c r="A92" s="426"/>
      <c r="B92" s="427" t="s">
        <v>564</v>
      </c>
      <c r="C92" s="410"/>
      <c r="D92" s="411"/>
      <c r="E92" s="411"/>
      <c r="F92" s="413"/>
    </row>
    <row r="93" spans="1:6" ht="33.75">
      <c r="A93" s="385" t="s">
        <v>565</v>
      </c>
      <c r="B93" s="469" t="s">
        <v>566</v>
      </c>
      <c r="C93" s="470"/>
      <c r="D93" s="446"/>
      <c r="E93" s="436"/>
      <c r="F93" s="471"/>
    </row>
    <row r="94" spans="1:6">
      <c r="A94" s="388"/>
      <c r="B94" s="469" t="s">
        <v>567</v>
      </c>
      <c r="C94" s="472">
        <v>10</v>
      </c>
      <c r="D94" s="444" t="s">
        <v>568</v>
      </c>
      <c r="E94" s="431">
        <v>0</v>
      </c>
      <c r="F94" s="473">
        <f>C94*E94</f>
        <v>0</v>
      </c>
    </row>
    <row r="95" spans="1:6">
      <c r="A95" s="363"/>
      <c r="B95" s="469" t="s">
        <v>569</v>
      </c>
      <c r="C95" s="472">
        <v>15</v>
      </c>
      <c r="D95" s="444" t="s">
        <v>570</v>
      </c>
      <c r="E95" s="431">
        <v>0</v>
      </c>
      <c r="F95" s="473">
        <f>C95*E95</f>
        <v>0</v>
      </c>
    </row>
    <row r="96" spans="1:6">
      <c r="A96" s="363"/>
      <c r="B96" s="469" t="s">
        <v>571</v>
      </c>
      <c r="C96" s="472">
        <v>6</v>
      </c>
      <c r="D96" s="444" t="s">
        <v>570</v>
      </c>
      <c r="E96" s="431">
        <v>0</v>
      </c>
      <c r="F96" s="473">
        <f>C96*E96</f>
        <v>0</v>
      </c>
    </row>
    <row r="97" spans="1:6">
      <c r="A97" s="363"/>
      <c r="B97" s="469" t="s">
        <v>572</v>
      </c>
      <c r="C97" s="472">
        <v>8</v>
      </c>
      <c r="D97" s="444" t="s">
        <v>570</v>
      </c>
      <c r="E97" s="431">
        <v>0</v>
      </c>
      <c r="F97" s="473">
        <f>C97*E97</f>
        <v>0</v>
      </c>
    </row>
    <row r="98" spans="1:6">
      <c r="A98" s="363"/>
      <c r="B98" s="474"/>
      <c r="C98" s="470"/>
      <c r="D98" s="446"/>
      <c r="E98" s="436"/>
      <c r="F98" s="471"/>
    </row>
    <row r="99" spans="1:6">
      <c r="A99" s="385" t="s">
        <v>573</v>
      </c>
      <c r="B99" s="469" t="s">
        <v>574</v>
      </c>
      <c r="C99" s="375"/>
      <c r="D99" s="376"/>
      <c r="E99" s="376"/>
      <c r="F99" s="376"/>
    </row>
    <row r="100" spans="1:6" ht="22.5">
      <c r="A100" s="363"/>
      <c r="B100" s="469" t="s">
        <v>575</v>
      </c>
      <c r="C100" s="472">
        <v>1</v>
      </c>
      <c r="D100" s="444" t="s">
        <v>576</v>
      </c>
      <c r="E100" s="431">
        <v>0</v>
      </c>
      <c r="F100" s="473">
        <f>C100*E100</f>
        <v>0</v>
      </c>
    </row>
    <row r="101" spans="1:6" ht="13.5" thickBot="1">
      <c r="A101" s="401"/>
      <c r="B101" s="475"/>
      <c r="C101" s="403"/>
      <c r="D101" s="404"/>
      <c r="E101" s="404"/>
      <c r="F101" s="404"/>
    </row>
    <row r="102" spans="1:6" ht="13.5" thickTop="1">
      <c r="A102" s="379"/>
      <c r="B102" s="474"/>
      <c r="C102" s="375"/>
      <c r="D102" s="376"/>
      <c r="E102" s="376"/>
      <c r="F102" s="476">
        <f>SUM(F44:F101)</f>
        <v>0</v>
      </c>
    </row>
    <row r="103" spans="1:6" ht="22.5">
      <c r="A103" s="379" t="s">
        <v>577</v>
      </c>
      <c r="B103" s="477" t="s">
        <v>578</v>
      </c>
      <c r="C103" s="478"/>
      <c r="D103" s="367"/>
      <c r="E103" s="367"/>
      <c r="F103" s="436"/>
    </row>
    <row r="104" spans="1:6">
      <c r="A104" s="379"/>
      <c r="B104" s="479" t="s">
        <v>579</v>
      </c>
      <c r="C104" s="480"/>
      <c r="D104" s="480"/>
      <c r="E104" s="481"/>
      <c r="F104" s="437"/>
    </row>
    <row r="105" spans="1:6">
      <c r="A105" s="379"/>
      <c r="B105" s="479" t="s">
        <v>580</v>
      </c>
      <c r="C105" s="480"/>
      <c r="D105" s="480"/>
      <c r="E105" s="481"/>
      <c r="F105" s="437"/>
    </row>
    <row r="106" spans="1:6" ht="22.5">
      <c r="A106" s="379"/>
      <c r="B106" s="506" t="s">
        <v>581</v>
      </c>
      <c r="C106" s="480"/>
      <c r="D106" s="480"/>
      <c r="E106" s="481"/>
      <c r="F106" s="437"/>
    </row>
    <row r="107" spans="1:6">
      <c r="A107" s="379"/>
      <c r="B107" s="506" t="s">
        <v>582</v>
      </c>
      <c r="C107" s="480"/>
      <c r="D107" s="480"/>
      <c r="E107" s="481"/>
      <c r="F107" s="437"/>
    </row>
    <row r="108" spans="1:6">
      <c r="A108" s="379"/>
      <c r="B108" s="479" t="s">
        <v>583</v>
      </c>
      <c r="C108" s="480"/>
      <c r="D108" s="480"/>
      <c r="E108" s="481"/>
      <c r="F108" s="437"/>
    </row>
    <row r="109" spans="1:6">
      <c r="A109" s="379"/>
      <c r="B109" s="479" t="s">
        <v>584</v>
      </c>
      <c r="C109" s="480"/>
      <c r="D109" s="480"/>
      <c r="E109" s="481"/>
      <c r="F109" s="437"/>
    </row>
    <row r="110" spans="1:6">
      <c r="A110" s="379"/>
      <c r="B110" s="479" t="s">
        <v>585</v>
      </c>
      <c r="C110" s="375"/>
      <c r="D110" s="376"/>
      <c r="E110" s="376"/>
      <c r="F110" s="476"/>
    </row>
    <row r="111" spans="1:6" ht="13.5" thickBot="1">
      <c r="A111" s="379"/>
      <c r="B111" s="483"/>
      <c r="C111" s="484">
        <v>3</v>
      </c>
      <c r="D111" s="485" t="s">
        <v>40</v>
      </c>
      <c r="E111" s="486"/>
      <c r="F111" s="487">
        <f>AVERAGE(F102*C111/100)</f>
        <v>0</v>
      </c>
    </row>
    <row r="112" spans="1:6" ht="13.5" thickTop="1">
      <c r="A112" s="379"/>
      <c r="B112" s="399"/>
      <c r="C112" s="361"/>
      <c r="D112" s="362"/>
      <c r="E112" s="362"/>
      <c r="F112" s="488"/>
    </row>
    <row r="113" spans="1:6">
      <c r="A113" s="379" t="str">
        <f>A41</f>
        <v>B.</v>
      </c>
      <c r="B113" s="423" t="str">
        <f>B41</f>
        <v>NOTRANJA VODOVOD IN KANALIZACIJA</v>
      </c>
      <c r="C113" s="361"/>
      <c r="D113" s="362"/>
      <c r="E113" s="362"/>
      <c r="F113" s="489">
        <f>SUM(F102:F112)</f>
        <v>0</v>
      </c>
    </row>
    <row r="114" spans="1:6">
      <c r="A114" s="379"/>
      <c r="B114" s="423"/>
      <c r="C114" s="361"/>
      <c r="D114" s="362"/>
      <c r="E114" s="362"/>
      <c r="F114" s="489"/>
    </row>
    <row r="115" spans="1:6" ht="13.5" thickBot="1">
      <c r="A115" s="368" t="s">
        <v>586</v>
      </c>
      <c r="B115" s="369" t="s">
        <v>587</v>
      </c>
      <c r="C115" s="370"/>
      <c r="D115" s="371"/>
      <c r="E115" s="372"/>
      <c r="F115" s="373"/>
    </row>
    <row r="116" spans="1:6" ht="13.5" thickTop="1">
      <c r="A116" s="490"/>
      <c r="B116" s="491"/>
      <c r="C116" s="492"/>
      <c r="D116" s="493"/>
      <c r="E116" s="494"/>
      <c r="F116" s="495"/>
    </row>
    <row r="117" spans="1:6" ht="33.75">
      <c r="A117" s="377" t="s">
        <v>488</v>
      </c>
      <c r="B117" s="386" t="s">
        <v>588</v>
      </c>
      <c r="C117" s="381">
        <v>4</v>
      </c>
      <c r="D117" s="381" t="s">
        <v>9</v>
      </c>
      <c r="E117" s="496">
        <v>0</v>
      </c>
      <c r="F117" s="465">
        <f>AVERAGE(C117*E117)</f>
        <v>0</v>
      </c>
    </row>
    <row r="118" spans="1:6">
      <c r="A118" s="363"/>
      <c r="B118" s="474"/>
      <c r="C118" s="470"/>
      <c r="D118" s="446"/>
      <c r="E118" s="436"/>
      <c r="F118" s="471"/>
    </row>
    <row r="119" spans="1:6" ht="22.5">
      <c r="A119" s="497" t="s">
        <v>491</v>
      </c>
      <c r="B119" s="498" t="s">
        <v>589</v>
      </c>
      <c r="C119" s="478"/>
      <c r="D119" s="478"/>
      <c r="E119" s="499"/>
      <c r="F119" s="499"/>
    </row>
    <row r="120" spans="1:6">
      <c r="A120" s="500"/>
      <c r="B120" s="507" t="s">
        <v>596</v>
      </c>
      <c r="C120" s="478"/>
      <c r="D120" s="478"/>
      <c r="E120" s="499"/>
      <c r="F120" s="499"/>
    </row>
    <row r="121" spans="1:6">
      <c r="A121" s="500"/>
      <c r="B121" s="508" t="s">
        <v>590</v>
      </c>
      <c r="C121" s="478"/>
      <c r="D121" s="478"/>
      <c r="E121" s="499"/>
      <c r="F121" s="499"/>
    </row>
    <row r="122" spans="1:6">
      <c r="A122" s="500"/>
      <c r="B122" s="501" t="s">
        <v>591</v>
      </c>
      <c r="C122" s="502">
        <v>30</v>
      </c>
      <c r="D122" s="502" t="s">
        <v>358</v>
      </c>
      <c r="E122" s="503">
        <v>0</v>
      </c>
      <c r="F122" s="503">
        <f>AVERAGE(C122*E122)</f>
        <v>0</v>
      </c>
    </row>
    <row r="123" spans="1:6">
      <c r="A123" s="500"/>
      <c r="B123" s="501" t="s">
        <v>592</v>
      </c>
      <c r="C123" s="375"/>
      <c r="D123" s="376"/>
      <c r="E123" s="376"/>
      <c r="F123" s="376"/>
    </row>
    <row r="124" spans="1:6">
      <c r="A124" s="490"/>
      <c r="B124" s="491"/>
      <c r="C124" s="492"/>
      <c r="D124" s="493"/>
      <c r="E124" s="494"/>
      <c r="F124" s="495"/>
    </row>
    <row r="125" spans="1:6" ht="33.75">
      <c r="A125" s="385" t="s">
        <v>499</v>
      </c>
      <c r="B125" s="469" t="s">
        <v>593</v>
      </c>
      <c r="C125" s="470"/>
      <c r="D125" s="446"/>
      <c r="E125" s="436"/>
      <c r="F125" s="471"/>
    </row>
    <row r="126" spans="1:6">
      <c r="A126" s="363"/>
      <c r="B126" s="469" t="s">
        <v>594</v>
      </c>
      <c r="C126" s="472">
        <v>40</v>
      </c>
      <c r="D126" s="444" t="s">
        <v>570</v>
      </c>
      <c r="E126" s="431">
        <v>0</v>
      </c>
      <c r="F126" s="473">
        <f>C126*E126</f>
        <v>0</v>
      </c>
    </row>
    <row r="127" spans="1:6">
      <c r="A127" s="490"/>
      <c r="B127" s="491"/>
      <c r="C127" s="492"/>
      <c r="D127" s="493"/>
      <c r="E127" s="494"/>
      <c r="F127" s="495"/>
    </row>
    <row r="128" spans="1:6" ht="33.75">
      <c r="A128" s="385" t="s">
        <v>506</v>
      </c>
      <c r="B128" s="469" t="s">
        <v>595</v>
      </c>
      <c r="C128" s="472">
        <v>1</v>
      </c>
      <c r="D128" s="444" t="s">
        <v>362</v>
      </c>
      <c r="E128" s="431">
        <v>0</v>
      </c>
      <c r="F128" s="473">
        <f>C128*E128</f>
        <v>0</v>
      </c>
    </row>
    <row r="129" spans="1:6" ht="13.5" thickBot="1">
      <c r="A129" s="401"/>
      <c r="B129" s="475"/>
      <c r="C129" s="403"/>
      <c r="D129" s="404"/>
      <c r="E129" s="404"/>
      <c r="F129" s="404"/>
    </row>
    <row r="130" spans="1:6" ht="13.5" thickTop="1">
      <c r="A130" s="379"/>
      <c r="B130" s="474"/>
      <c r="C130" s="375"/>
      <c r="D130" s="376"/>
      <c r="E130" s="376"/>
      <c r="F130" s="476">
        <f>SUM(F117:F129)</f>
        <v>0</v>
      </c>
    </row>
    <row r="131" spans="1:6" ht="22.5">
      <c r="A131" s="379" t="s">
        <v>511</v>
      </c>
      <c r="B131" s="477" t="s">
        <v>578</v>
      </c>
      <c r="C131" s="478"/>
      <c r="D131" s="367"/>
      <c r="E131" s="367"/>
      <c r="F131" s="436"/>
    </row>
    <row r="132" spans="1:6">
      <c r="A132" s="379"/>
      <c r="B132" s="479" t="s">
        <v>579</v>
      </c>
      <c r="C132" s="480"/>
      <c r="D132" s="480"/>
      <c r="E132" s="481"/>
      <c r="F132" s="437"/>
    </row>
    <row r="133" spans="1:6">
      <c r="A133" s="379"/>
      <c r="B133" s="479" t="s">
        <v>580</v>
      </c>
      <c r="C133" s="480"/>
      <c r="D133" s="480"/>
      <c r="E133" s="481"/>
      <c r="F133" s="437"/>
    </row>
    <row r="134" spans="1:6" ht="22.5">
      <c r="A134" s="379"/>
      <c r="B134" s="482" t="s">
        <v>581</v>
      </c>
      <c r="C134" s="480"/>
      <c r="D134" s="480"/>
      <c r="E134" s="481"/>
      <c r="F134" s="437"/>
    </row>
    <row r="135" spans="1:6">
      <c r="A135" s="379"/>
      <c r="B135" s="482" t="s">
        <v>582</v>
      </c>
      <c r="C135" s="480"/>
      <c r="D135" s="480"/>
      <c r="E135" s="481"/>
      <c r="F135" s="437"/>
    </row>
    <row r="136" spans="1:6">
      <c r="A136" s="379"/>
      <c r="B136" s="479" t="s">
        <v>583</v>
      </c>
      <c r="C136" s="480"/>
      <c r="D136" s="480"/>
      <c r="E136" s="481"/>
      <c r="F136" s="437"/>
    </row>
    <row r="137" spans="1:6">
      <c r="A137" s="379"/>
      <c r="B137" s="479" t="s">
        <v>584</v>
      </c>
      <c r="C137" s="480"/>
      <c r="D137" s="480"/>
      <c r="E137" s="481"/>
      <c r="F137" s="437"/>
    </row>
    <row r="138" spans="1:6">
      <c r="A138" s="379"/>
      <c r="B138" s="479" t="s">
        <v>585</v>
      </c>
      <c r="C138" s="375"/>
      <c r="D138" s="376"/>
      <c r="E138" s="376"/>
      <c r="F138" s="476"/>
    </row>
    <row r="139" spans="1:6" ht="13.5" thickBot="1">
      <c r="A139" s="379"/>
      <c r="B139" s="483"/>
      <c r="C139" s="484">
        <v>3</v>
      </c>
      <c r="D139" s="485" t="s">
        <v>40</v>
      </c>
      <c r="E139" s="486"/>
      <c r="F139" s="487">
        <f>AVERAGE(F130*C139/100)</f>
        <v>0</v>
      </c>
    </row>
    <row r="140" spans="1:6" ht="13.5" thickTop="1">
      <c r="A140" s="490"/>
      <c r="B140" s="491"/>
      <c r="C140" s="492"/>
      <c r="D140" s="493"/>
      <c r="E140" s="494"/>
      <c r="F140" s="495"/>
    </row>
    <row r="141" spans="1:6">
      <c r="A141" s="379" t="s">
        <v>586</v>
      </c>
      <c r="B141" s="423" t="str">
        <f>B115</f>
        <v xml:space="preserve">ZUNANJA VODOVOD IN KANALIZACIJA </v>
      </c>
      <c r="C141" s="361"/>
      <c r="D141" s="362"/>
      <c r="E141" s="362"/>
      <c r="F141" s="489">
        <f>SUM(F130:F140)</f>
        <v>0</v>
      </c>
    </row>
    <row r="142" spans="1:6">
      <c r="A142" s="379"/>
      <c r="B142" s="399"/>
      <c r="C142" s="361"/>
      <c r="D142" s="362"/>
      <c r="E142" s="362"/>
      <c r="F142" s="488"/>
    </row>
    <row r="143" spans="1:6">
      <c r="A143" s="379"/>
      <c r="B143" s="399"/>
      <c r="C143" s="361"/>
      <c r="D143" s="362"/>
      <c r="E143" s="362"/>
      <c r="F143" s="488"/>
    </row>
    <row r="144" spans="1:6">
      <c r="A144" s="379"/>
      <c r="B144" s="399"/>
      <c r="C144" s="361"/>
      <c r="D144" s="362"/>
      <c r="E144" s="362"/>
      <c r="F144" s="488"/>
    </row>
    <row r="145" spans="1:6">
      <c r="A145" s="509"/>
      <c r="B145" s="510"/>
      <c r="C145" s="511"/>
      <c r="D145" s="512"/>
      <c r="E145" s="512"/>
      <c r="F145" s="513" t="s">
        <v>597</v>
      </c>
    </row>
    <row r="146" spans="1:6">
      <c r="A146" s="509"/>
      <c r="B146" s="514" t="s">
        <v>598</v>
      </c>
      <c r="C146" s="514"/>
      <c r="D146" s="512"/>
      <c r="E146" s="512"/>
      <c r="F146" s="515" t="s">
        <v>599</v>
      </c>
    </row>
    <row r="147" spans="1:6">
      <c r="A147" s="509"/>
      <c r="B147" s="510"/>
      <c r="C147" s="516"/>
      <c r="D147" s="512"/>
      <c r="E147" s="512"/>
      <c r="F147" s="517"/>
    </row>
    <row r="148" spans="1:6">
      <c r="A148" s="518" t="s">
        <v>600</v>
      </c>
      <c r="B148" s="510" t="str">
        <f>B3</f>
        <v>PREZRAČEVANJE IN KLIMATIZACIJA</v>
      </c>
      <c r="C148" s="534"/>
      <c r="D148" s="519"/>
      <c r="E148" s="519"/>
      <c r="F148" s="533">
        <f>F39</f>
        <v>0</v>
      </c>
    </row>
    <row r="149" spans="1:6">
      <c r="A149" s="518" t="s">
        <v>601</v>
      </c>
      <c r="B149" s="510" t="str">
        <f>B41</f>
        <v>NOTRANJA VODOVOD IN KANALIZACIJA</v>
      </c>
      <c r="C149" s="534"/>
      <c r="D149" s="519"/>
      <c r="E149" s="519"/>
      <c r="F149" s="533">
        <f>F113</f>
        <v>0</v>
      </c>
    </row>
    <row r="150" spans="1:6">
      <c r="A150" s="518" t="s">
        <v>602</v>
      </c>
      <c r="B150" s="510" t="str">
        <f>B141</f>
        <v xml:space="preserve">ZUNANJA VODOVOD IN KANALIZACIJA </v>
      </c>
      <c r="C150" s="534"/>
      <c r="D150" s="519"/>
      <c r="E150" s="519"/>
      <c r="F150" s="533">
        <f>F141</f>
        <v>0</v>
      </c>
    </row>
    <row r="151" spans="1:6">
      <c r="A151" s="520"/>
      <c r="B151" s="521"/>
      <c r="C151" s="522" t="s">
        <v>603</v>
      </c>
      <c r="D151" s="519"/>
      <c r="E151" s="521"/>
      <c r="F151" s="523">
        <f>F148+F149+F150</f>
        <v>0</v>
      </c>
    </row>
    <row r="152" spans="1:6">
      <c r="A152" s="520"/>
      <c r="B152" s="521"/>
      <c r="C152" s="522"/>
      <c r="D152" s="519"/>
      <c r="E152" s="521"/>
      <c r="F152" s="524"/>
    </row>
    <row r="153" spans="1:6">
      <c r="A153" s="525"/>
      <c r="B153" s="526"/>
      <c r="C153" s="527" t="s">
        <v>604</v>
      </c>
      <c r="D153" s="528">
        <v>22</v>
      </c>
      <c r="E153" s="529" t="s">
        <v>40</v>
      </c>
      <c r="F153" s="530">
        <f>F151*(D153/100)</f>
        <v>0</v>
      </c>
    </row>
    <row r="154" spans="1:6">
      <c r="A154" s="525"/>
      <c r="B154" s="526"/>
      <c r="C154" s="531"/>
      <c r="D154" s="510"/>
      <c r="E154" s="526"/>
      <c r="F154" s="532"/>
    </row>
    <row r="155" spans="1:6">
      <c r="A155" s="525"/>
      <c r="B155" s="526"/>
      <c r="C155" s="527" t="s">
        <v>605</v>
      </c>
      <c r="D155" s="510"/>
      <c r="E155" s="526"/>
      <c r="F155" s="530">
        <f>SUM(F151:F154)</f>
        <v>0</v>
      </c>
    </row>
    <row r="156" spans="1:6">
      <c r="A156" s="525"/>
      <c r="B156" s="526"/>
      <c r="C156" s="531"/>
      <c r="D156" s="510"/>
      <c r="E156" s="526"/>
      <c r="F156" s="532"/>
    </row>
  </sheetData>
  <protectedRanges>
    <protectedRange sqref="E115:E116 E2:E3 E41 E140 E124 E127 E145:E148" name="Obseg1"/>
    <protectedRange sqref="E92 E42:E44 E79:E80" name="Obseg1_1"/>
    <protectedRange sqref="E118 E128 E100 E125:E126 E93:E98" name="Obseg1_22"/>
    <protectedRange sqref="E119:E122" name="Obseg1_17"/>
    <protectedRange sqref="E88" name="Obseg1_12_3"/>
    <protectedRange sqref="E89:E91" name="Obseg1_3"/>
  </protectedRanges>
  <phoneticPr fontId="2"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SKUPNI PREDRACUN</vt:lpstr>
      <vt:lpstr>GO DELA</vt:lpstr>
      <vt:lpstr>EI DELA</vt:lpstr>
      <vt:lpstr>SI DELA</vt:lpstr>
      <vt:lpstr>'GO DELA'!Področje_tiskanja</vt:lpstr>
    </vt:vector>
  </TitlesOfParts>
  <Company>Igor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dc:creator>
  <cp:lastModifiedBy>MCoklin</cp:lastModifiedBy>
  <cp:lastPrinted>2021-09-23T09:14:40Z</cp:lastPrinted>
  <dcterms:created xsi:type="dcterms:W3CDTF">2009-11-18T08:20:51Z</dcterms:created>
  <dcterms:modified xsi:type="dcterms:W3CDTF">2021-11-02T13:12:05Z</dcterms:modified>
</cp:coreProperties>
</file>